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06" yWindow="65476" windowWidth="11595" windowHeight="8955" activeTab="0"/>
  </bookViews>
  <sheets>
    <sheet name="INTRODUCTION" sheetId="1" r:id="rId1"/>
    <sheet name="Général" sheetId="2" r:id="rId2"/>
    <sheet name="timetable" sheetId="3" r:id="rId3"/>
    <sheet name="budget" sheetId="4" r:id="rId4"/>
  </sheets>
  <definedNames/>
  <calcPr fullCalcOnLoad="1"/>
</workbook>
</file>

<file path=xl/comments2.xml><?xml version="1.0" encoding="utf-8"?>
<comments xmlns="http://schemas.openxmlformats.org/spreadsheetml/2006/main">
  <authors>
    <author>Max</author>
  </authors>
  <commentList>
    <comment ref="E12" authorId="0">
      <text>
        <r>
          <rPr>
            <b/>
            <sz val="8"/>
            <rFont val="Tahoma"/>
            <family val="0"/>
          </rPr>
          <t xml:space="preserve">tick if done
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You can fill the webpage proposed on www.ifsasport.com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b/>
            <sz val="8"/>
            <rFont val="Tahoma"/>
            <family val="0"/>
          </rPr>
          <t xml:space="preserve">Here is a proposed list :
http://www.rollerfr.net
http://www.hyb-ride.net/forum/
http://www.rollerenligne.com
http://www.rouliroula.com
http://www.serpentineroad.com/forum/
http://www.rollerbe.net/
http://www.skateclub.de 
http://riderz.macbidouille.com/ 
http://www.italianskating.com/cgi-italianskating/fc/italianskatingyb.pl 
http://www.barcelonainline.com/ 
http://www.skate-a-round.com/default.asp?refer=Forum#top
http://www.rollerclub.ru/forum/viewforum.php?forum=1
http://www.roller.ru/forums/all/threads-1-1.html)
http://www.inline.spb.ru/cgi-bin/yabb/stat_system.cgi
</t>
        </r>
      </text>
    </comment>
  </commentList>
</comments>
</file>

<file path=xl/sharedStrings.xml><?xml version="1.0" encoding="utf-8"?>
<sst xmlns="http://schemas.openxmlformats.org/spreadsheetml/2006/main" count="262" uniqueCount="177">
  <si>
    <t>Public</t>
  </si>
  <si>
    <t>Podium</t>
  </si>
  <si>
    <t>Promotion :</t>
  </si>
  <si>
    <t>Prix</t>
  </si>
  <si>
    <t>Centrée par rapport à l'air de compétition</t>
  </si>
  <si>
    <t>1 -&gt; 1m 20</t>
  </si>
  <si>
    <t>1 -&gt; 0m 50</t>
  </si>
  <si>
    <t>1 -&gt; 0m 80</t>
  </si>
  <si>
    <t xml:space="preserve">Plots </t>
  </si>
  <si>
    <t>2 * 80 cm</t>
  </si>
  <si>
    <t>Chronomètre de haute précision : cellules</t>
  </si>
  <si>
    <t>Barre</t>
  </si>
  <si>
    <t>Internet :</t>
  </si>
  <si>
    <t>High jump</t>
  </si>
  <si>
    <t>heures</t>
  </si>
  <si>
    <t>Speed slalom</t>
  </si>
  <si>
    <t>Entraînement</t>
  </si>
  <si>
    <t xml:space="preserve">budget : </t>
  </si>
  <si>
    <t>8+4+2+1+1</t>
  </si>
  <si>
    <t>Heures</t>
  </si>
  <si>
    <t>ICI</t>
  </si>
  <si>
    <t>HIGH JUMP</t>
  </si>
  <si>
    <t>TIME TABLE</t>
  </si>
  <si>
    <t>SPEED SLALOM</t>
  </si>
  <si>
    <t>GENERAL</t>
  </si>
  <si>
    <t>BUDGET</t>
  </si>
  <si>
    <t>CHARGES</t>
  </si>
  <si>
    <t>PRODUIT</t>
  </si>
  <si>
    <t>JUGEMENT</t>
  </si>
  <si>
    <t>France</t>
  </si>
  <si>
    <t>Inscriptions</t>
  </si>
  <si>
    <t>SPONSORS</t>
  </si>
  <si>
    <t>Total 1</t>
  </si>
  <si>
    <t>Total 2</t>
  </si>
  <si>
    <t>Total Général</t>
  </si>
  <si>
    <t>Style slalom</t>
  </si>
  <si>
    <t>Budget</t>
  </si>
  <si>
    <t>Speed Slalom</t>
  </si>
  <si>
    <t>High Jump</t>
  </si>
  <si>
    <t>Copyright 2004/2005 IFSA</t>
  </si>
  <si>
    <t>Organisation File</t>
  </si>
  <si>
    <t>Hello,</t>
  </si>
  <si>
    <t>This file has been made to help you to organise your competition, respecting IFSA requirements of organisation.</t>
  </si>
  <si>
    <t>There is several sheets, where are the important points.</t>
  </si>
  <si>
    <t>Please respect as well as possible these important requirements.</t>
  </si>
  <si>
    <t>If you feel any improvement to propose, please let us know.</t>
  </si>
  <si>
    <t>Maxime GALICHET/Vincent VU VAN KHA</t>
  </si>
  <si>
    <t>Check list</t>
  </si>
  <si>
    <t>Schedule</t>
  </si>
  <si>
    <t>here</t>
  </si>
  <si>
    <t>general</t>
  </si>
  <si>
    <t>Freestyle Slalom</t>
  </si>
  <si>
    <t>Please fill the form</t>
  </si>
  <si>
    <t>Who ?</t>
  </si>
  <si>
    <t>When ?</t>
  </si>
  <si>
    <t>Done</t>
  </si>
  <si>
    <t>Place :</t>
  </si>
  <si>
    <t>Check list - July 2004</t>
  </si>
  <si>
    <t>Training</t>
  </si>
  <si>
    <t>Select 3 areas :</t>
  </si>
  <si>
    <t>Competition</t>
  </si>
  <si>
    <t>toilettes &amp; foods aroudn the areas</t>
  </si>
  <si>
    <t>an Indoor area in case of rain</t>
  </si>
  <si>
    <t>Minimum 40,80m long/ 8m large + juges area  4m*2 m centered</t>
  </si>
  <si>
    <t>Big enough + safe from the rain</t>
  </si>
  <si>
    <t>Equipment :</t>
  </si>
  <si>
    <t>Music system</t>
  </si>
  <si>
    <t>Details</t>
  </si>
  <si>
    <t>CD player + tape player + microphone</t>
  </si>
  <si>
    <t>lap top (computer)</t>
  </si>
  <si>
    <t>with Excel &amp; Judge files</t>
  </si>
  <si>
    <t>Printer</t>
  </si>
  <si>
    <t>Power supply</t>
  </si>
  <si>
    <t>for printer &amp; computer</t>
  </si>
  <si>
    <t>Table and chairs for the judges</t>
  </si>
  <si>
    <t>Jump Board</t>
  </si>
  <si>
    <t>2m30 long and 60cm high</t>
  </si>
  <si>
    <t>Chronometer system</t>
  </si>
  <si>
    <t>Cones</t>
  </si>
  <si>
    <t>60 same cones</t>
  </si>
  <si>
    <t>International Judge (IFSA) staff : 4 people</t>
  </si>
  <si>
    <t>Find the judge : ask IFSA</t>
  </si>
  <si>
    <t>Transport Fees</t>
  </si>
  <si>
    <t>Pay the judges</t>
  </si>
  <si>
    <t>100 euros per day and per judge</t>
  </si>
  <si>
    <t>Hotel &amp; restaurant Fees</t>
  </si>
  <si>
    <t>Find sponsor &amp; state or city helps</t>
  </si>
  <si>
    <t>Analyse the cost &amp; profit of the event</t>
  </si>
  <si>
    <t>check budget excel sheet</t>
  </si>
  <si>
    <t>Set the inscription cost for competitors</t>
  </si>
  <si>
    <t>Media Plan : Newspapers, Magazines</t>
  </si>
  <si>
    <t>Media Plan : TV, Radio</t>
  </si>
  <si>
    <t>Advertising flyers + publicity</t>
  </si>
  <si>
    <t>Program :</t>
  </si>
  <si>
    <t>Set the schedule</t>
  </si>
  <si>
    <t>Forcast the number of competitor</t>
  </si>
  <si>
    <t>Forcast the time required for the competition</t>
  </si>
  <si>
    <t>Check timetable excel sheet</t>
  </si>
  <si>
    <t>Create a webpage for the event</t>
  </si>
  <si>
    <t>Broadcast the information</t>
  </si>
  <si>
    <t>Add an IFSA logo + a link to www.ifsasport.com</t>
  </si>
  <si>
    <t>Propose on line registration</t>
  </si>
  <si>
    <t>Propose hotels address + camping near the competition area</t>
  </si>
  <si>
    <t>Put the schedule on internet</t>
  </si>
  <si>
    <t>Rewards</t>
  </si>
  <si>
    <t>Buy cups + medals</t>
  </si>
  <si>
    <t>Find prizes with partner, or prizemoney</t>
  </si>
  <si>
    <t>Security</t>
  </si>
  <si>
    <t>First aid staff required</t>
  </si>
  <si>
    <t>A tent for this staff</t>
  </si>
  <si>
    <t>Insurance for the event</t>
  </si>
  <si>
    <t>Parent Autorisation for kids to take part to the event</t>
  </si>
  <si>
    <t>Done ?</t>
  </si>
  <si>
    <t>FREESTYLE SLALOM</t>
  </si>
  <si>
    <t>Required :</t>
  </si>
  <si>
    <t>Set the area</t>
  </si>
  <si>
    <t>Set the slalom lines</t>
  </si>
  <si>
    <t>Chronometer</t>
  </si>
  <si>
    <t>Table &amp; Chairs for the judges</t>
  </si>
  <si>
    <t>Judge</t>
  </si>
  <si>
    <t>Trainings</t>
  </si>
  <si>
    <t>3 lines of 20 cones</t>
  </si>
  <si>
    <t>Each line spaced by 2 meters + centre of the lines on same axe + Judge ate 3 meters from the 50 cm slalom + 80 cm slalom is between the 2 others.</t>
  </si>
  <si>
    <t>Chronometer required</t>
  </si>
  <si>
    <t>for 4 people</t>
  </si>
  <si>
    <t>Print the judge sheets : enough for the competition</t>
  </si>
  <si>
    <t>Training area = same size than competition area</t>
  </si>
  <si>
    <t>Cups or Medals for the top 3 competitors (Men + Women)</t>
  </si>
  <si>
    <t>2 parrallel slalom, 20 cones each spaced 80cm, the slalom are seperate by 2 meters + a net</t>
  </si>
  <si>
    <t>40 same cones</t>
  </si>
  <si>
    <t>Equipment</t>
  </si>
  <si>
    <t>A net is required to seperate the 2 slaloms</t>
  </si>
  <si>
    <t>Table + Chairs</t>
  </si>
  <si>
    <t>Computer + printer</t>
  </si>
  <si>
    <t>Size</t>
  </si>
  <si>
    <t>40 meters long * 8 meters large</t>
  </si>
  <si>
    <t>1m20 large, 2m30 long (the board on which the skater jumps), 0,60 m high</t>
  </si>
  <si>
    <t>2 mesured poles 3 meters high + 1 jump barre 3 meters long minimum</t>
  </si>
  <si>
    <t xml:space="preserve">Freestyle slalom </t>
  </si>
  <si>
    <t>Time per competitor</t>
  </si>
  <si>
    <t>Competition Time</t>
  </si>
  <si>
    <t>Break</t>
  </si>
  <si>
    <t>Results calculation time</t>
  </si>
  <si>
    <t>Rewards Ceremony</t>
  </si>
  <si>
    <t>competitors</t>
  </si>
  <si>
    <t>back to Menu</t>
  </si>
  <si>
    <t>Fill the green cells</t>
  </si>
  <si>
    <t>Time Trials</t>
  </si>
  <si>
    <t>per competitor</t>
  </si>
  <si>
    <t>Time Trials Total Time</t>
  </si>
  <si>
    <t>Time Trials calculation time</t>
  </si>
  <si>
    <t>Total Time KO System</t>
  </si>
  <si>
    <t>KO</t>
  </si>
  <si>
    <t>TOTAL TIME</t>
  </si>
  <si>
    <t>For 16 competitor qualified fo KO</t>
  </si>
  <si>
    <t>Unit Cost</t>
  </si>
  <si>
    <t>Number</t>
  </si>
  <si>
    <t>Total Cost</t>
  </si>
  <si>
    <t>Transport from</t>
  </si>
  <si>
    <t>Switzerland</t>
  </si>
  <si>
    <t>Italia</t>
  </si>
  <si>
    <t>Meals (3 per day)</t>
  </si>
  <si>
    <t>Hotel</t>
  </si>
  <si>
    <t>Judge Fees 100euros/day/judge</t>
  </si>
  <si>
    <t>Rewards 1rst</t>
  </si>
  <si>
    <t>Rewarsd 2nd</t>
  </si>
  <si>
    <t>Rewarsd 3rd</t>
  </si>
  <si>
    <t>Cups</t>
  </si>
  <si>
    <t>Prizes</t>
  </si>
  <si>
    <t>FINANCIAL HELP</t>
  </si>
  <si>
    <t>State</t>
  </si>
  <si>
    <t>City</t>
  </si>
  <si>
    <t>Judges :</t>
  </si>
  <si>
    <t>Including Judges Fees + IFSA Fees</t>
  </si>
  <si>
    <t>100 euros per day and per judge + 200 euros/event</t>
  </si>
  <si>
    <t>IFSA Fees</t>
  </si>
  <si>
    <t>4 IFSA Judges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</si>
</sst>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h:mm:ss;@"/>
    <numFmt numFmtId="174" formatCode="[h]:mm:ss;@"/>
    <numFmt numFmtId="175" formatCode="#,##0.00\ [$€-40C]"/>
    <numFmt numFmtId="176" formatCode="#,##0.00\ _F"/>
  </numFmts>
  <fonts count="2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i/>
      <u val="single"/>
      <sz val="10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sz val="20"/>
      <color indexed="57"/>
      <name val="Arial"/>
      <family val="2"/>
    </font>
    <font>
      <b/>
      <sz val="22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b/>
      <sz val="14"/>
      <name val="Arial"/>
      <family val="2"/>
    </font>
    <font>
      <b/>
      <u val="single"/>
      <sz val="14"/>
      <color indexed="57"/>
      <name val="Arial"/>
      <family val="2"/>
    </font>
    <font>
      <b/>
      <sz val="20"/>
      <color indexed="10"/>
      <name val="Arial"/>
      <family val="2"/>
    </font>
    <font>
      <b/>
      <u val="single"/>
      <sz val="14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bgColor indexed="22"/>
      </patternFill>
    </fill>
  </fills>
  <borders count="4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left" vertical="center"/>
    </xf>
    <xf numFmtId="0" fontId="5" fillId="2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5" fillId="2" borderId="6" xfId="0" applyFont="1" applyFill="1" applyBorder="1" applyAlignment="1">
      <alignment horizontal="left" vertical="center"/>
    </xf>
    <xf numFmtId="0" fontId="0" fillId="2" borderId="6" xfId="0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 wrapText="1"/>
    </xf>
    <xf numFmtId="0" fontId="5" fillId="2" borderId="13" xfId="0" applyFont="1" applyFill="1" applyBorder="1" applyAlignment="1">
      <alignment/>
    </xf>
    <xf numFmtId="0" fontId="8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0" fillId="0" borderId="22" xfId="0" applyNumberFormat="1" applyBorder="1" applyAlignment="1">
      <alignment/>
    </xf>
    <xf numFmtId="174" fontId="0" fillId="0" borderId="19" xfId="0" applyNumberFormat="1" applyBorder="1" applyAlignment="1">
      <alignment/>
    </xf>
    <xf numFmtId="0" fontId="0" fillId="0" borderId="17" xfId="0" applyBorder="1" applyAlignment="1">
      <alignment/>
    </xf>
    <xf numFmtId="174" fontId="0" fillId="0" borderId="20" xfId="0" applyNumberFormat="1" applyBorder="1" applyAlignment="1">
      <alignment/>
    </xf>
    <xf numFmtId="0" fontId="0" fillId="0" borderId="18" xfId="0" applyBorder="1" applyAlignment="1">
      <alignment/>
    </xf>
    <xf numFmtId="174" fontId="0" fillId="0" borderId="20" xfId="0" applyNumberForma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5" fillId="2" borderId="8" xfId="0" applyFont="1" applyFill="1" applyBorder="1" applyAlignment="1">
      <alignment/>
    </xf>
    <xf numFmtId="174" fontId="5" fillId="2" borderId="24" xfId="0" applyNumberFormat="1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173" fontId="5" fillId="2" borderId="28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9" fillId="4" borderId="0" xfId="0" applyFont="1" applyFill="1" applyAlignment="1" applyProtection="1">
      <alignment/>
      <protection locked="0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1" xfId="0" applyFill="1" applyBorder="1" applyAlignment="1">
      <alignment/>
    </xf>
    <xf numFmtId="0" fontId="5" fillId="2" borderId="21" xfId="0" applyFont="1" applyFill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horizontal="right"/>
    </xf>
    <xf numFmtId="0" fontId="6" fillId="0" borderId="0" xfId="15" applyFont="1" applyAlignment="1">
      <alignment/>
    </xf>
    <xf numFmtId="0" fontId="10" fillId="0" borderId="0" xfId="15" applyFont="1" applyAlignment="1">
      <alignment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right"/>
    </xf>
    <xf numFmtId="0" fontId="0" fillId="3" borderId="2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5" fillId="3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3" borderId="0" xfId="15" applyFont="1" applyFill="1" applyAlignment="1" applyProtection="1">
      <alignment/>
      <protection locked="0"/>
    </xf>
    <xf numFmtId="0" fontId="15" fillId="0" borderId="0" xfId="15" applyFont="1" applyAlignment="1">
      <alignment horizontal="left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6" fontId="0" fillId="0" borderId="1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76" fontId="0" fillId="0" borderId="29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/>
      <protection locked="0"/>
    </xf>
    <xf numFmtId="0" fontId="0" fillId="5" borderId="32" xfId="0" applyFill="1" applyBorder="1" applyAlignment="1" applyProtection="1">
      <alignment/>
      <protection locked="0"/>
    </xf>
    <xf numFmtId="0" fontId="0" fillId="5" borderId="2" xfId="0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176" fontId="0" fillId="0" borderId="2" xfId="0" applyNumberFormat="1" applyBorder="1" applyAlignment="1" applyProtection="1">
      <alignment/>
      <protection locked="0"/>
    </xf>
    <xf numFmtId="0" fontId="0" fillId="6" borderId="2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3" borderId="24" xfId="0" applyFont="1" applyFill="1" applyBorder="1" applyAlignment="1" applyProtection="1">
      <alignment/>
      <protection locked="0"/>
    </xf>
    <xf numFmtId="0" fontId="14" fillId="3" borderId="35" xfId="0" applyFont="1" applyFill="1" applyBorder="1" applyAlignment="1" applyProtection="1">
      <alignment/>
      <protection locked="0"/>
    </xf>
    <xf numFmtId="0" fontId="14" fillId="3" borderId="28" xfId="0" applyFont="1" applyFill="1" applyBorder="1" applyAlignment="1" applyProtection="1">
      <alignment horizontal="right"/>
      <protection locked="0"/>
    </xf>
    <xf numFmtId="176" fontId="14" fillId="3" borderId="35" xfId="0" applyNumberFormat="1" applyFont="1" applyFill="1" applyBorder="1" applyAlignment="1" applyProtection="1">
      <alignment/>
      <protection locked="0"/>
    </xf>
    <xf numFmtId="0" fontId="14" fillId="3" borderId="24" xfId="0" applyFont="1" applyFill="1" applyBorder="1" applyAlignment="1" applyProtection="1">
      <alignment horizontal="right"/>
      <protection locked="0"/>
    </xf>
    <xf numFmtId="176" fontId="14" fillId="3" borderId="35" xfId="0" applyNumberFormat="1" applyFont="1" applyFill="1" applyBorder="1" applyAlignment="1" applyProtection="1">
      <alignment horizontal="right"/>
      <protection locked="0"/>
    </xf>
    <xf numFmtId="175" fontId="19" fillId="0" borderId="0" xfId="0" applyNumberFormat="1" applyFont="1" applyFill="1" applyBorder="1" applyAlignment="1">
      <alignment horizontal="center" vertical="center"/>
    </xf>
    <xf numFmtId="175" fontId="19" fillId="0" borderId="0" xfId="0" applyNumberFormat="1" applyFont="1" applyBorder="1" applyAlignment="1">
      <alignment horizontal="center" vertical="center"/>
    </xf>
    <xf numFmtId="175" fontId="12" fillId="0" borderId="0" xfId="0" applyNumberFormat="1" applyFont="1" applyFill="1" applyBorder="1" applyAlignment="1">
      <alignment horizontal="center" vertical="center"/>
    </xf>
    <xf numFmtId="175" fontId="1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6" xfId="15" applyFont="1" applyBorder="1" applyAlignment="1">
      <alignment/>
    </xf>
    <xf numFmtId="0" fontId="21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22" fillId="3" borderId="0" xfId="15" applyFont="1" applyFill="1" applyAlignment="1">
      <alignment/>
    </xf>
    <xf numFmtId="0" fontId="10" fillId="3" borderId="0" xfId="0" applyFont="1" applyFill="1" applyAlignment="1" applyProtection="1">
      <alignment/>
      <protection locked="0"/>
    </xf>
    <xf numFmtId="0" fontId="0" fillId="0" borderId="8" xfId="0" applyBorder="1" applyAlignment="1">
      <alignment horizontal="center"/>
    </xf>
    <xf numFmtId="0" fontId="14" fillId="7" borderId="36" xfId="0" applyFont="1" applyFill="1" applyBorder="1" applyAlignment="1" applyProtection="1">
      <alignment horizontal="right"/>
      <protection locked="0"/>
    </xf>
    <xf numFmtId="0" fontId="14" fillId="7" borderId="37" xfId="0" applyFont="1" applyFill="1" applyBorder="1" applyAlignment="1" applyProtection="1">
      <alignment/>
      <protection locked="0"/>
    </xf>
    <xf numFmtId="0" fontId="0" fillId="0" borderId="6" xfId="0" applyBorder="1" applyAlignment="1">
      <alignment wrapText="1"/>
    </xf>
    <xf numFmtId="0" fontId="1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0" borderId="7" xfId="0" applyBorder="1" applyAlignment="1">
      <alignment wrapText="1"/>
    </xf>
    <xf numFmtId="0" fontId="1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176" fontId="16" fillId="0" borderId="19" xfId="0" applyNumberFormat="1" applyFont="1" applyBorder="1" applyAlignment="1" applyProtection="1">
      <alignment horizontal="center" vertical="center"/>
      <protection locked="0"/>
    </xf>
    <xf numFmtId="176" fontId="16" fillId="0" borderId="22" xfId="0" applyNumberFormat="1" applyFont="1" applyBorder="1" applyAlignment="1" applyProtection="1">
      <alignment horizontal="center" vertical="center"/>
      <protection locked="0"/>
    </xf>
    <xf numFmtId="176" fontId="16" fillId="0" borderId="17" xfId="0" applyNumberFormat="1" applyFont="1" applyBorder="1" applyAlignment="1" applyProtection="1">
      <alignment horizontal="center" vertical="center"/>
      <protection locked="0"/>
    </xf>
    <xf numFmtId="176" fontId="16" fillId="0" borderId="26" xfId="0" applyNumberFormat="1" applyFont="1" applyBorder="1" applyAlignment="1" applyProtection="1">
      <alignment horizontal="center" vertical="center"/>
      <protection locked="0"/>
    </xf>
    <xf numFmtId="176" fontId="16" fillId="0" borderId="31" xfId="0" applyNumberFormat="1" applyFont="1" applyBorder="1" applyAlignment="1" applyProtection="1">
      <alignment horizontal="center" vertical="center"/>
      <protection locked="0"/>
    </xf>
    <xf numFmtId="176" fontId="16" fillId="0" borderId="27" xfId="0" applyNumberFormat="1" applyFont="1" applyBorder="1" applyAlignment="1" applyProtection="1">
      <alignment horizontal="center" vertical="center"/>
      <protection locked="0"/>
    </xf>
    <xf numFmtId="175" fontId="12" fillId="0" borderId="22" xfId="0" applyNumberFormat="1" applyFont="1" applyFill="1" applyBorder="1" applyAlignment="1">
      <alignment horizontal="center" vertical="center"/>
    </xf>
    <xf numFmtId="175" fontId="12" fillId="0" borderId="22" xfId="0" applyNumberFormat="1" applyFont="1" applyBorder="1" applyAlignment="1">
      <alignment horizontal="center" vertical="center"/>
    </xf>
    <xf numFmtId="175" fontId="19" fillId="0" borderId="22" xfId="0" applyNumberFormat="1" applyFont="1" applyFill="1" applyBorder="1" applyAlignment="1">
      <alignment horizontal="center" vertical="center"/>
    </xf>
    <xf numFmtId="175" fontId="19" fillId="0" borderId="22" xfId="0" applyNumberFormat="1" applyFont="1" applyBorder="1" applyAlignment="1">
      <alignment horizontal="center" vertical="center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1</xdr:row>
      <xdr:rowOff>9525</xdr:rowOff>
    </xdr:from>
    <xdr:to>
      <xdr:col>10</xdr:col>
      <xdr:colOff>19050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71450"/>
          <a:ext cx="3095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19050</xdr:rowOff>
    </xdr:from>
    <xdr:to>
      <xdr:col>3</xdr:col>
      <xdr:colOff>3095625</xdr:colOff>
      <xdr:row>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323975"/>
          <a:ext cx="3095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73</xdr:row>
      <xdr:rowOff>152400</xdr:rowOff>
    </xdr:from>
    <xdr:to>
      <xdr:col>3</xdr:col>
      <xdr:colOff>3105150</xdr:colOff>
      <xdr:row>76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4449425"/>
          <a:ext cx="2971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94</xdr:row>
      <xdr:rowOff>57150</xdr:rowOff>
    </xdr:from>
    <xdr:to>
      <xdr:col>4</xdr:col>
      <xdr:colOff>19050</xdr:colOff>
      <xdr:row>97</xdr:row>
      <xdr:rowOff>66675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8173700"/>
          <a:ext cx="2971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114</xdr:row>
      <xdr:rowOff>57150</xdr:rowOff>
    </xdr:from>
    <xdr:to>
      <xdr:col>4</xdr:col>
      <xdr:colOff>19050</xdr:colOff>
      <xdr:row>117</xdr:row>
      <xdr:rowOff>66675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1831300"/>
          <a:ext cx="2971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</xdr:row>
      <xdr:rowOff>9525</xdr:rowOff>
    </xdr:from>
    <xdr:to>
      <xdr:col>3</xdr:col>
      <xdr:colOff>3133725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390525"/>
          <a:ext cx="3095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28575</xdr:rowOff>
    </xdr:from>
    <xdr:to>
      <xdr:col>5</xdr:col>
      <xdr:colOff>581025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81000"/>
          <a:ext cx="2971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1</xdr:row>
      <xdr:rowOff>85725</xdr:rowOff>
    </xdr:from>
    <xdr:to>
      <xdr:col>8</xdr:col>
      <xdr:colOff>676275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438150"/>
          <a:ext cx="2971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33"/>
  <sheetViews>
    <sheetView showGridLines="0" tabSelected="1" view="pageBreakPreview" zoomScaleSheetLayoutView="100" workbookViewId="0" topLeftCell="A1">
      <selection activeCell="B23" sqref="B23"/>
    </sheetView>
  </sheetViews>
  <sheetFormatPr defaultColWidth="11.421875" defaultRowHeight="12.75"/>
  <sheetData>
    <row r="1" spans="1:13" ht="12.75">
      <c r="A1" s="71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80"/>
      <c r="M1" s="80"/>
    </row>
    <row r="2" spans="1:13" ht="12.75">
      <c r="A2" s="73"/>
      <c r="B2" s="72"/>
      <c r="C2" s="72"/>
      <c r="D2" s="72"/>
      <c r="E2" s="72"/>
      <c r="F2" s="72"/>
      <c r="G2" s="72"/>
      <c r="H2" s="72"/>
      <c r="I2" s="72"/>
      <c r="J2" s="72"/>
      <c r="K2" s="72"/>
      <c r="L2" s="80"/>
      <c r="M2" s="80"/>
    </row>
    <row r="3" spans="1:13" ht="12.75">
      <c r="A3" s="73"/>
      <c r="B3" s="72"/>
      <c r="C3" s="72"/>
      <c r="D3" s="72"/>
      <c r="E3" s="72"/>
      <c r="F3" s="72"/>
      <c r="G3" s="72"/>
      <c r="H3" s="72"/>
      <c r="I3" s="72"/>
      <c r="J3" s="72"/>
      <c r="K3" s="72"/>
      <c r="L3" s="80"/>
      <c r="M3" s="80"/>
    </row>
    <row r="4" spans="1:13" ht="12.75">
      <c r="A4" s="73"/>
      <c r="B4" s="72"/>
      <c r="C4" s="72"/>
      <c r="D4" s="72"/>
      <c r="E4" s="72"/>
      <c r="F4" s="72"/>
      <c r="G4" s="72"/>
      <c r="H4" s="72"/>
      <c r="I4" s="72"/>
      <c r="J4" s="72"/>
      <c r="K4" s="72"/>
      <c r="L4" s="80"/>
      <c r="M4" s="80"/>
    </row>
    <row r="5" spans="1:13" ht="13.5" thickBot="1">
      <c r="A5" s="73"/>
      <c r="B5" s="72"/>
      <c r="C5" s="72"/>
      <c r="D5" s="72"/>
      <c r="E5" s="72"/>
      <c r="F5" s="72"/>
      <c r="G5" s="72"/>
      <c r="H5" s="72"/>
      <c r="I5" s="72"/>
      <c r="J5" s="72"/>
      <c r="K5" s="72"/>
      <c r="L5" s="80"/>
      <c r="M5" s="80"/>
    </row>
    <row r="6" spans="1:13" ht="13.5" thickTop="1">
      <c r="A6" s="73"/>
      <c r="B6" s="77" t="s">
        <v>41</v>
      </c>
      <c r="C6" s="74"/>
      <c r="D6" s="74"/>
      <c r="E6" s="74"/>
      <c r="F6" s="74"/>
      <c r="G6" s="74"/>
      <c r="H6" s="74"/>
      <c r="I6" s="74"/>
      <c r="J6" s="35"/>
      <c r="K6" s="72"/>
      <c r="L6" s="80"/>
      <c r="M6" s="80"/>
    </row>
    <row r="7" spans="1:13" ht="12.75">
      <c r="A7" s="73"/>
      <c r="B7" s="78"/>
      <c r="C7" s="75"/>
      <c r="D7" s="75"/>
      <c r="E7" s="75"/>
      <c r="F7" s="75"/>
      <c r="G7" s="75"/>
      <c r="H7" s="75"/>
      <c r="I7" s="75"/>
      <c r="J7" s="36"/>
      <c r="K7" s="72"/>
      <c r="L7" s="80"/>
      <c r="M7" s="80"/>
    </row>
    <row r="8" spans="1:13" ht="12.75">
      <c r="A8" s="72"/>
      <c r="B8" s="78" t="s">
        <v>42</v>
      </c>
      <c r="C8" s="75"/>
      <c r="D8" s="75"/>
      <c r="E8" s="75"/>
      <c r="F8" s="75"/>
      <c r="G8" s="75"/>
      <c r="H8" s="75"/>
      <c r="I8" s="75"/>
      <c r="J8" s="36"/>
      <c r="K8" s="72"/>
      <c r="L8" s="80"/>
      <c r="M8" s="80"/>
    </row>
    <row r="9" spans="1:13" ht="12.75">
      <c r="A9" s="72"/>
      <c r="B9" s="78"/>
      <c r="C9" s="75"/>
      <c r="D9" s="75"/>
      <c r="E9" s="75"/>
      <c r="F9" s="75"/>
      <c r="G9" s="75"/>
      <c r="H9" s="75"/>
      <c r="I9" s="75"/>
      <c r="J9" s="36"/>
      <c r="K9" s="72"/>
      <c r="L9" s="80"/>
      <c r="M9" s="80"/>
    </row>
    <row r="10" spans="1:13" ht="12.75">
      <c r="A10" s="72"/>
      <c r="B10" s="78" t="s">
        <v>43</v>
      </c>
      <c r="C10" s="75"/>
      <c r="D10" s="75"/>
      <c r="E10" s="75"/>
      <c r="F10" s="75"/>
      <c r="G10" s="75"/>
      <c r="H10" s="75"/>
      <c r="I10" s="75"/>
      <c r="J10" s="36"/>
      <c r="K10" s="72"/>
      <c r="L10" s="80"/>
      <c r="M10" s="80"/>
    </row>
    <row r="11" spans="1:13" ht="12.75">
      <c r="A11" s="72"/>
      <c r="B11" s="78"/>
      <c r="C11" s="75"/>
      <c r="D11" s="75"/>
      <c r="E11" s="75"/>
      <c r="F11" s="75"/>
      <c r="G11" s="75"/>
      <c r="H11" s="75"/>
      <c r="I11" s="75"/>
      <c r="J11" s="36"/>
      <c r="K11" s="72"/>
      <c r="L11" s="80"/>
      <c r="M11" s="80"/>
    </row>
    <row r="12" spans="1:13" ht="12.75">
      <c r="A12" s="72"/>
      <c r="B12" s="78" t="s">
        <v>44</v>
      </c>
      <c r="C12" s="75"/>
      <c r="D12" s="75"/>
      <c r="E12" s="75"/>
      <c r="F12" s="75"/>
      <c r="G12" s="75"/>
      <c r="H12" s="75"/>
      <c r="I12" s="75"/>
      <c r="J12" s="36"/>
      <c r="K12" s="72"/>
      <c r="L12" s="80"/>
      <c r="M12" s="80"/>
    </row>
    <row r="13" spans="1:13" ht="12.75">
      <c r="A13" s="72"/>
      <c r="B13" s="78"/>
      <c r="C13" s="75"/>
      <c r="D13" s="75"/>
      <c r="E13" s="75"/>
      <c r="F13" s="75"/>
      <c r="G13" s="75"/>
      <c r="H13" s="75"/>
      <c r="I13" s="75"/>
      <c r="J13" s="36"/>
      <c r="K13" s="72"/>
      <c r="L13" s="80"/>
      <c r="M13" s="80"/>
    </row>
    <row r="14" spans="1:13" ht="12.75">
      <c r="A14" s="72"/>
      <c r="B14" s="78" t="s">
        <v>45</v>
      </c>
      <c r="C14" s="75"/>
      <c r="D14" s="75"/>
      <c r="E14" s="75"/>
      <c r="F14" s="75"/>
      <c r="G14" s="75"/>
      <c r="H14" s="75"/>
      <c r="I14" s="75"/>
      <c r="J14" s="36"/>
      <c r="K14" s="72"/>
      <c r="L14" s="80"/>
      <c r="M14" s="80"/>
    </row>
    <row r="15" spans="1:13" ht="12.75">
      <c r="A15" s="72"/>
      <c r="B15" s="78"/>
      <c r="C15" s="75"/>
      <c r="D15" s="75"/>
      <c r="E15" s="75"/>
      <c r="F15" s="75"/>
      <c r="G15" s="75"/>
      <c r="H15" s="75"/>
      <c r="I15" s="75"/>
      <c r="J15" s="36"/>
      <c r="K15" s="72"/>
      <c r="L15" s="80"/>
      <c r="M15" s="80"/>
    </row>
    <row r="16" spans="1:13" ht="12.75">
      <c r="A16" s="72"/>
      <c r="B16" s="38"/>
      <c r="C16" s="75"/>
      <c r="D16" s="75"/>
      <c r="E16" s="75"/>
      <c r="F16" s="75"/>
      <c r="G16" s="75"/>
      <c r="H16" s="75"/>
      <c r="I16" s="75"/>
      <c r="J16" s="36"/>
      <c r="K16" s="72"/>
      <c r="L16" s="80"/>
      <c r="M16" s="80"/>
    </row>
    <row r="17" spans="1:13" ht="12.75">
      <c r="A17" s="72"/>
      <c r="B17" s="38"/>
      <c r="C17" s="75"/>
      <c r="D17" s="75"/>
      <c r="E17" s="75"/>
      <c r="F17" s="75"/>
      <c r="G17" s="75"/>
      <c r="H17" s="75"/>
      <c r="I17" s="75"/>
      <c r="J17" s="36"/>
      <c r="K17" s="72"/>
      <c r="L17" s="80"/>
      <c r="M17" s="80"/>
    </row>
    <row r="18" spans="1:13" ht="13.5" thickBot="1">
      <c r="A18" s="72"/>
      <c r="B18" s="54"/>
      <c r="C18" s="76"/>
      <c r="D18" s="76"/>
      <c r="E18" s="76"/>
      <c r="F18" s="76"/>
      <c r="G18" s="76" t="s">
        <v>46</v>
      </c>
      <c r="H18" s="76"/>
      <c r="I18" s="76"/>
      <c r="J18" s="55"/>
      <c r="K18" s="72"/>
      <c r="L18" s="80"/>
      <c r="M18" s="80"/>
    </row>
    <row r="19" spans="1:13" ht="16.5" thickTop="1">
      <c r="A19" s="72"/>
      <c r="B19" s="72"/>
      <c r="C19" s="72"/>
      <c r="D19" s="72"/>
      <c r="E19" s="72"/>
      <c r="F19" s="72"/>
      <c r="G19" s="118"/>
      <c r="H19" s="72"/>
      <c r="I19" s="72"/>
      <c r="J19" s="72"/>
      <c r="K19" s="72"/>
      <c r="L19" s="80"/>
      <c r="M19" s="80"/>
    </row>
    <row r="20" spans="1:13" ht="15.75">
      <c r="A20" s="72"/>
      <c r="B20" s="72"/>
      <c r="C20" s="72"/>
      <c r="D20" s="72"/>
      <c r="E20" s="72"/>
      <c r="F20" s="79" t="s">
        <v>47</v>
      </c>
      <c r="G20" s="81" t="s">
        <v>49</v>
      </c>
      <c r="H20" s="72"/>
      <c r="I20" s="72"/>
      <c r="J20" s="72"/>
      <c r="K20" s="72"/>
      <c r="L20" s="80"/>
      <c r="M20" s="80"/>
    </row>
    <row r="21" spans="1:13" ht="15.75">
      <c r="A21" s="72"/>
      <c r="B21" s="72"/>
      <c r="C21" s="72"/>
      <c r="D21" s="72"/>
      <c r="E21" s="72"/>
      <c r="F21" s="79" t="s">
        <v>48</v>
      </c>
      <c r="G21" s="81" t="s">
        <v>49</v>
      </c>
      <c r="H21" s="72"/>
      <c r="I21" s="72"/>
      <c r="J21" s="72"/>
      <c r="K21" s="72"/>
      <c r="L21" s="80"/>
      <c r="M21" s="80"/>
    </row>
    <row r="22" spans="1:13" ht="15.75">
      <c r="A22" s="72"/>
      <c r="B22" s="72"/>
      <c r="C22" s="72"/>
      <c r="D22" s="72"/>
      <c r="E22" s="72"/>
      <c r="F22" s="79" t="s">
        <v>36</v>
      </c>
      <c r="G22" s="81" t="s">
        <v>49</v>
      </c>
      <c r="H22" s="72"/>
      <c r="I22" s="72"/>
      <c r="J22" s="72"/>
      <c r="K22" s="72"/>
      <c r="L22" s="80"/>
      <c r="M22" s="80"/>
    </row>
    <row r="23" spans="1:13" ht="12.7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80"/>
      <c r="M23" s="80"/>
    </row>
    <row r="24" spans="1:13" ht="12.7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80"/>
      <c r="M24" s="80"/>
    </row>
    <row r="25" spans="1:13" ht="12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80"/>
      <c r="M25" s="80"/>
    </row>
    <row r="26" spans="1:13" ht="12.7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80"/>
      <c r="M26" s="80"/>
    </row>
    <row r="27" spans="1:13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80"/>
      <c r="M27" s="80"/>
    </row>
    <row r="28" spans="1:13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80"/>
      <c r="M28" s="80"/>
    </row>
    <row r="29" spans="1:13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80"/>
      <c r="M29" s="80"/>
    </row>
    <row r="30" spans="1:13" ht="12.75">
      <c r="A30" s="72"/>
      <c r="B30" s="72"/>
      <c r="C30" s="72"/>
      <c r="D30" s="72"/>
      <c r="E30" s="72"/>
      <c r="F30" s="72"/>
      <c r="G30" s="72"/>
      <c r="H30" s="72"/>
      <c r="I30" s="72"/>
      <c r="J30" s="115" t="s">
        <v>39</v>
      </c>
      <c r="K30" s="115"/>
      <c r="L30" s="80"/>
      <c r="M30" s="80"/>
    </row>
    <row r="31" spans="1:13" ht="12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ht="12.7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</sheetData>
  <sheetProtection selectLockedCells="1"/>
  <hyperlinks>
    <hyperlink ref="G20" location="Général!A1" display="ICI"/>
    <hyperlink ref="G21" location="timetable!A1" display="ICI"/>
    <hyperlink ref="G22" location="budget!A1" display="ICI"/>
  </hyperlinks>
  <printOptions/>
  <pageMargins left="0.75" right="0.75" top="1" bottom="1" header="0.4921259845" footer="0.492125984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E127"/>
  <sheetViews>
    <sheetView showGridLines="0" zoomScale="95" zoomScaleNormal="95" zoomScaleSheetLayoutView="100" workbookViewId="0" topLeftCell="A1">
      <pane ySplit="5" topLeftCell="BM6" activePane="bottomLeft" state="frozen"/>
      <selection pane="topLeft" activeCell="A1" sqref="A1"/>
      <selection pane="bottomLeft" activeCell="D41" sqref="D41"/>
    </sheetView>
  </sheetViews>
  <sheetFormatPr defaultColWidth="11.421875" defaultRowHeight="12.75"/>
  <cols>
    <col min="1" max="1" width="35.8515625" style="0" customWidth="1"/>
    <col min="2" max="3" width="16.421875" style="0" customWidth="1"/>
    <col min="4" max="4" width="47.140625" style="0" customWidth="1"/>
  </cols>
  <sheetData>
    <row r="1" spans="1:5" ht="15">
      <c r="A1" s="72"/>
      <c r="B1" s="72"/>
      <c r="C1" s="116"/>
      <c r="D1" s="72"/>
      <c r="E1" s="72"/>
    </row>
    <row r="2" spans="1:5" ht="15">
      <c r="A2" s="73" t="s">
        <v>47</v>
      </c>
      <c r="B2" s="73" t="s">
        <v>50</v>
      </c>
      <c r="C2" s="117" t="s">
        <v>20</v>
      </c>
      <c r="D2" s="115" t="s">
        <v>52</v>
      </c>
      <c r="E2" s="72"/>
    </row>
    <row r="3" spans="1:5" ht="15">
      <c r="A3" s="72"/>
      <c r="B3" s="73" t="s">
        <v>51</v>
      </c>
      <c r="C3" s="117" t="s">
        <v>20</v>
      </c>
      <c r="D3" s="72"/>
      <c r="E3" s="72"/>
    </row>
    <row r="4" spans="1:5" ht="15">
      <c r="A4" s="72"/>
      <c r="B4" s="73" t="s">
        <v>37</v>
      </c>
      <c r="C4" s="117" t="s">
        <v>20</v>
      </c>
      <c r="D4" s="72"/>
      <c r="E4" s="72"/>
    </row>
    <row r="5" spans="1:5" ht="15">
      <c r="A5" s="72"/>
      <c r="B5" s="73" t="s">
        <v>38</v>
      </c>
      <c r="C5" s="117" t="s">
        <v>20</v>
      </c>
      <c r="D5" s="72"/>
      <c r="E5" s="72"/>
    </row>
    <row r="6" spans="1:5" ht="27.75">
      <c r="A6" s="125" t="s">
        <v>24</v>
      </c>
      <c r="B6" s="125"/>
      <c r="C6" s="125"/>
      <c r="D6" s="125"/>
      <c r="E6" s="125"/>
    </row>
    <row r="7" ht="12.75">
      <c r="A7" s="49" t="s">
        <v>57</v>
      </c>
    </row>
    <row r="8" ht="12.75">
      <c r="A8" s="49"/>
    </row>
    <row r="9" spans="1:2" ht="12.75">
      <c r="A9" s="68"/>
      <c r="B9" s="69"/>
    </row>
    <row r="10" ht="13.5" thickBot="1"/>
    <row r="11" spans="2:3" ht="14.25" thickBot="1" thickTop="1">
      <c r="B11" s="22" t="s">
        <v>53</v>
      </c>
      <c r="C11" s="23" t="s">
        <v>54</v>
      </c>
    </row>
    <row r="12" spans="1:5" ht="17.25" thickBot="1" thickTop="1">
      <c r="A12" s="8" t="s">
        <v>56</v>
      </c>
      <c r="B12" s="2"/>
      <c r="C12" s="3"/>
      <c r="D12" s="18" t="s">
        <v>67</v>
      </c>
      <c r="E12" s="18" t="s">
        <v>55</v>
      </c>
    </row>
    <row r="13" spans="1:5" ht="14.25" thickBot="1" thickTop="1">
      <c r="A13" s="9" t="s">
        <v>59</v>
      </c>
      <c r="B13" s="4"/>
      <c r="C13" s="5"/>
      <c r="D13" s="9"/>
      <c r="E13" s="16"/>
    </row>
    <row r="14" spans="1:5" ht="14.25" thickBot="1" thickTop="1">
      <c r="A14" s="9" t="s">
        <v>58</v>
      </c>
      <c r="B14" s="4"/>
      <c r="C14" s="5"/>
      <c r="D14" s="9"/>
      <c r="E14" s="16"/>
    </row>
    <row r="15" spans="1:5" ht="14.25" thickBot="1" thickTop="1">
      <c r="A15" s="9" t="s">
        <v>0</v>
      </c>
      <c r="B15" s="4"/>
      <c r="C15" s="5"/>
      <c r="D15" s="9"/>
      <c r="E15" s="16"/>
    </row>
    <row r="16" spans="1:5" ht="27" thickBot="1" thickTop="1">
      <c r="A16" s="10" t="s">
        <v>60</v>
      </c>
      <c r="B16" s="4"/>
      <c r="C16" s="5"/>
      <c r="D16" s="14" t="s">
        <v>63</v>
      </c>
      <c r="E16" s="16"/>
    </row>
    <row r="17" spans="1:5" ht="14.25" thickBot="1" thickTop="1">
      <c r="A17" s="9" t="s">
        <v>61</v>
      </c>
      <c r="B17" s="4"/>
      <c r="C17" s="5"/>
      <c r="D17" s="9"/>
      <c r="E17" s="16"/>
    </row>
    <row r="18" spans="1:5" ht="14.25" thickBot="1" thickTop="1">
      <c r="A18" s="9" t="s">
        <v>62</v>
      </c>
      <c r="B18" s="4"/>
      <c r="C18" s="5"/>
      <c r="D18" s="9" t="s">
        <v>64</v>
      </c>
      <c r="E18" s="16"/>
    </row>
    <row r="19" spans="1:5" ht="14.25" thickBot="1" thickTop="1">
      <c r="A19" s="9"/>
      <c r="B19" s="4"/>
      <c r="C19" s="5"/>
      <c r="D19" s="9"/>
      <c r="E19" s="16"/>
    </row>
    <row r="20" spans="1:5" ht="17.25" thickBot="1" thickTop="1">
      <c r="A20" s="11" t="s">
        <v>65</v>
      </c>
      <c r="B20" s="2"/>
      <c r="C20" s="3"/>
      <c r="D20" s="3"/>
      <c r="E20" s="15"/>
    </row>
    <row r="21" spans="1:5" ht="14.25" thickBot="1" thickTop="1">
      <c r="A21" s="9" t="s">
        <v>66</v>
      </c>
      <c r="B21" s="4"/>
      <c r="C21" s="5"/>
      <c r="D21" s="9" t="s">
        <v>68</v>
      </c>
      <c r="E21" s="16"/>
    </row>
    <row r="22" spans="1:5" ht="14.25" thickBot="1" thickTop="1">
      <c r="A22" s="9" t="s">
        <v>69</v>
      </c>
      <c r="B22" s="4"/>
      <c r="C22" s="5"/>
      <c r="D22" s="9" t="s">
        <v>70</v>
      </c>
      <c r="E22" s="16"/>
    </row>
    <row r="23" spans="1:5" ht="14.25" thickBot="1" thickTop="1">
      <c r="A23" s="9" t="s">
        <v>71</v>
      </c>
      <c r="B23" s="4"/>
      <c r="C23" s="5"/>
      <c r="D23" s="9"/>
      <c r="E23" s="16"/>
    </row>
    <row r="24" spans="1:5" ht="14.25" thickBot="1" thickTop="1">
      <c r="A24" s="9" t="s">
        <v>72</v>
      </c>
      <c r="B24" s="4"/>
      <c r="C24" s="5"/>
      <c r="D24" s="9" t="s">
        <v>73</v>
      </c>
      <c r="E24" s="16"/>
    </row>
    <row r="25" spans="1:5" ht="14.25" thickBot="1" thickTop="1">
      <c r="A25" s="9" t="s">
        <v>1</v>
      </c>
      <c r="B25" s="4"/>
      <c r="C25" s="5"/>
      <c r="D25" s="9"/>
      <c r="E25" s="16"/>
    </row>
    <row r="26" spans="1:5" ht="14.25" thickBot="1" thickTop="1">
      <c r="A26" s="9" t="s">
        <v>74</v>
      </c>
      <c r="B26" s="4"/>
      <c r="C26" s="5"/>
      <c r="D26" s="9" t="s">
        <v>4</v>
      </c>
      <c r="E26" s="16"/>
    </row>
    <row r="27" spans="1:5" ht="14.25" thickBot="1" thickTop="1">
      <c r="A27" s="9" t="s">
        <v>75</v>
      </c>
      <c r="B27" s="4"/>
      <c r="C27" s="5"/>
      <c r="D27" s="9" t="s">
        <v>76</v>
      </c>
      <c r="E27" s="16"/>
    </row>
    <row r="28" spans="1:5" ht="14.25" thickBot="1" thickTop="1">
      <c r="A28" s="9" t="s">
        <v>77</v>
      </c>
      <c r="B28" s="4"/>
      <c r="C28" s="5"/>
      <c r="D28" s="9"/>
      <c r="E28" s="16"/>
    </row>
    <row r="29" spans="1:5" ht="14.25" thickBot="1" thickTop="1">
      <c r="A29" s="10" t="s">
        <v>78</v>
      </c>
      <c r="B29" s="4"/>
      <c r="C29" s="5"/>
      <c r="D29" s="67" t="s">
        <v>79</v>
      </c>
      <c r="E29" s="16"/>
    </row>
    <row r="30" spans="1:5" ht="17.25" thickBot="1" thickTop="1">
      <c r="A30" s="19" t="s">
        <v>172</v>
      </c>
      <c r="B30" s="2"/>
      <c r="C30" s="3"/>
      <c r="D30" s="20"/>
      <c r="E30" s="17"/>
    </row>
    <row r="31" spans="1:5" ht="14.25" thickBot="1" thickTop="1">
      <c r="A31" s="9" t="s">
        <v>80</v>
      </c>
      <c r="B31" s="4"/>
      <c r="C31" s="5"/>
      <c r="D31" s="14"/>
      <c r="E31" s="16"/>
    </row>
    <row r="32" spans="1:5" ht="14.25" thickBot="1" thickTop="1">
      <c r="A32" s="9" t="s">
        <v>81</v>
      </c>
      <c r="B32" s="4"/>
      <c r="C32" s="5"/>
      <c r="D32" s="14"/>
      <c r="E32" s="16"/>
    </row>
    <row r="33" spans="1:5" ht="14.25" thickBot="1" thickTop="1">
      <c r="A33" s="21" t="s">
        <v>83</v>
      </c>
      <c r="B33" s="4"/>
      <c r="C33" s="5"/>
      <c r="D33" s="14" t="s">
        <v>84</v>
      </c>
      <c r="E33" s="16"/>
    </row>
    <row r="34" spans="1:5" ht="14.25" thickBot="1" thickTop="1">
      <c r="A34" s="21" t="s">
        <v>82</v>
      </c>
      <c r="B34" s="4"/>
      <c r="C34" s="5"/>
      <c r="D34" s="14"/>
      <c r="E34" s="16"/>
    </row>
    <row r="35" spans="1:5" ht="14.25" thickBot="1" thickTop="1">
      <c r="A35" s="9" t="s">
        <v>85</v>
      </c>
      <c r="B35" s="4"/>
      <c r="C35" s="5"/>
      <c r="D35" s="14"/>
      <c r="E35" s="16"/>
    </row>
    <row r="36" spans="1:5" ht="14.25" thickBot="1" thickTop="1">
      <c r="A36" s="9"/>
      <c r="B36" s="4"/>
      <c r="C36" s="5"/>
      <c r="D36" s="14"/>
      <c r="E36" s="16"/>
    </row>
    <row r="37" spans="1:5" ht="17.25" thickBot="1" thickTop="1">
      <c r="A37" s="11" t="s">
        <v>17</v>
      </c>
      <c r="B37" s="2"/>
      <c r="C37" s="3"/>
      <c r="D37" s="15"/>
      <c r="E37" s="17"/>
    </row>
    <row r="38" spans="1:5" ht="14.25" thickBot="1" thickTop="1">
      <c r="A38" s="9" t="s">
        <v>86</v>
      </c>
      <c r="B38" s="4"/>
      <c r="C38" s="5"/>
      <c r="D38" s="9"/>
      <c r="E38" s="16"/>
    </row>
    <row r="39" spans="1:5" ht="14.25" thickBot="1" thickTop="1">
      <c r="A39" s="9" t="s">
        <v>87</v>
      </c>
      <c r="B39" s="4"/>
      <c r="C39" s="5"/>
      <c r="D39" s="114" t="s">
        <v>88</v>
      </c>
      <c r="E39" s="16"/>
    </row>
    <row r="40" spans="1:5" ht="27" thickBot="1" thickTop="1">
      <c r="A40" s="9" t="s">
        <v>173</v>
      </c>
      <c r="B40" s="4"/>
      <c r="C40" s="5"/>
      <c r="D40" s="14" t="s">
        <v>174</v>
      </c>
      <c r="E40" s="16"/>
    </row>
    <row r="41" spans="1:5" ht="14.25" thickBot="1" thickTop="1">
      <c r="A41" s="9" t="s">
        <v>89</v>
      </c>
      <c r="B41" s="4"/>
      <c r="C41" s="5"/>
      <c r="D41" s="9"/>
      <c r="E41" s="16"/>
    </row>
    <row r="42" spans="1:5" ht="14.25" thickBot="1" thickTop="1">
      <c r="A42" s="9"/>
      <c r="B42" s="4"/>
      <c r="C42" s="5"/>
      <c r="D42" s="9"/>
      <c r="E42" s="16"/>
    </row>
    <row r="43" spans="1:5" ht="17.25" thickBot="1" thickTop="1">
      <c r="A43" s="11" t="s">
        <v>2</v>
      </c>
      <c r="B43" s="2"/>
      <c r="C43" s="3"/>
      <c r="D43" s="15"/>
      <c r="E43" s="17"/>
    </row>
    <row r="44" spans="1:5" ht="14.25" thickBot="1" thickTop="1">
      <c r="A44" s="9" t="s">
        <v>92</v>
      </c>
      <c r="B44" s="4"/>
      <c r="C44" s="5"/>
      <c r="D44" s="9"/>
      <c r="E44" s="16"/>
    </row>
    <row r="45" spans="1:5" ht="14.25" thickBot="1" thickTop="1">
      <c r="A45" s="9" t="s">
        <v>91</v>
      </c>
      <c r="B45" s="4"/>
      <c r="C45" s="5"/>
      <c r="D45" s="9"/>
      <c r="E45" s="16"/>
    </row>
    <row r="46" spans="1:5" ht="14.25" thickBot="1" thickTop="1">
      <c r="A46" s="9" t="s">
        <v>90</v>
      </c>
      <c r="B46" s="4"/>
      <c r="C46" s="5"/>
      <c r="D46" s="9"/>
      <c r="E46" s="16"/>
    </row>
    <row r="47" spans="1:5" ht="14.25" thickBot="1" thickTop="1">
      <c r="A47" s="9"/>
      <c r="B47" s="4"/>
      <c r="C47" s="5"/>
      <c r="D47" s="9"/>
      <c r="E47" s="16"/>
    </row>
    <row r="48" spans="1:5" ht="17.25" thickBot="1" thickTop="1">
      <c r="A48" s="11" t="s">
        <v>93</v>
      </c>
      <c r="B48" s="2"/>
      <c r="C48" s="3"/>
      <c r="D48" s="15"/>
      <c r="E48" s="17"/>
    </row>
    <row r="49" spans="1:5" ht="14.25" thickBot="1" thickTop="1">
      <c r="A49" s="9" t="s">
        <v>94</v>
      </c>
      <c r="B49" s="4"/>
      <c r="C49" s="5"/>
      <c r="D49" s="9"/>
      <c r="E49" s="16"/>
    </row>
    <row r="50" spans="1:5" ht="14.25" thickBot="1" thickTop="1">
      <c r="A50" s="9" t="s">
        <v>95</v>
      </c>
      <c r="B50" s="4"/>
      <c r="C50" s="5"/>
      <c r="D50" s="114" t="s">
        <v>97</v>
      </c>
      <c r="E50" s="16"/>
    </row>
    <row r="51" spans="1:5" ht="14.25" thickBot="1" thickTop="1">
      <c r="A51" s="9" t="s">
        <v>96</v>
      </c>
      <c r="B51" s="4"/>
      <c r="C51" s="5"/>
      <c r="D51" s="114" t="s">
        <v>97</v>
      </c>
      <c r="E51" s="16"/>
    </row>
    <row r="52" spans="1:5" ht="14.25" thickBot="1" thickTop="1">
      <c r="A52" s="9"/>
      <c r="B52" s="4"/>
      <c r="C52" s="5"/>
      <c r="D52" s="9"/>
      <c r="E52" s="16"/>
    </row>
    <row r="53" spans="1:5" ht="17.25" thickBot="1" thickTop="1">
      <c r="A53" s="11" t="s">
        <v>12</v>
      </c>
      <c r="B53" s="2"/>
      <c r="C53" s="3"/>
      <c r="D53" s="15"/>
      <c r="E53" s="17"/>
    </row>
    <row r="54" spans="1:5" ht="14.25" thickBot="1" thickTop="1">
      <c r="A54" s="9" t="s">
        <v>98</v>
      </c>
      <c r="B54" s="4"/>
      <c r="C54" s="5"/>
      <c r="D54" s="9" t="s">
        <v>100</v>
      </c>
      <c r="E54" s="16"/>
    </row>
    <row r="55" spans="1:5" ht="14.25" thickBot="1" thickTop="1">
      <c r="A55" s="9" t="s">
        <v>99</v>
      </c>
      <c r="B55" s="4"/>
      <c r="C55" s="5"/>
      <c r="D55" s="9"/>
      <c r="E55" s="16"/>
    </row>
    <row r="56" spans="1:5" ht="14.25" thickBot="1" thickTop="1">
      <c r="A56" s="9" t="s">
        <v>101</v>
      </c>
      <c r="B56" s="4"/>
      <c r="C56" s="5"/>
      <c r="D56" s="9"/>
      <c r="E56" s="16"/>
    </row>
    <row r="57" spans="1:5" ht="14.25" thickBot="1" thickTop="1">
      <c r="A57" s="9" t="s">
        <v>102</v>
      </c>
      <c r="B57" s="4"/>
      <c r="C57" s="5"/>
      <c r="D57" s="9"/>
      <c r="E57" s="16"/>
    </row>
    <row r="58" spans="1:5" ht="14.25" thickBot="1" thickTop="1">
      <c r="A58" s="9" t="s">
        <v>103</v>
      </c>
      <c r="B58" s="4"/>
      <c r="C58" s="5"/>
      <c r="D58" s="9"/>
      <c r="E58" s="16"/>
    </row>
    <row r="59" spans="1:5" ht="14.25" thickBot="1" thickTop="1">
      <c r="A59" s="9"/>
      <c r="B59" s="4"/>
      <c r="C59" s="5"/>
      <c r="D59" s="9"/>
      <c r="E59" s="16"/>
    </row>
    <row r="60" spans="1:5" ht="17.25" thickBot="1" thickTop="1">
      <c r="A60" s="11" t="s">
        <v>104</v>
      </c>
      <c r="B60" s="2"/>
      <c r="C60" s="3"/>
      <c r="D60" s="15"/>
      <c r="E60" s="17"/>
    </row>
    <row r="61" spans="1:5" ht="14.25" thickBot="1" thickTop="1">
      <c r="A61" s="9" t="s">
        <v>105</v>
      </c>
      <c r="B61" s="4"/>
      <c r="C61" s="5"/>
      <c r="D61" s="9"/>
      <c r="E61" s="16"/>
    </row>
    <row r="62" spans="1:5" ht="14.25" thickBot="1" thickTop="1">
      <c r="A62" s="50" t="s">
        <v>106</v>
      </c>
      <c r="B62" s="63"/>
      <c r="C62" s="64"/>
      <c r="D62" s="50"/>
      <c r="E62" s="16"/>
    </row>
    <row r="63" spans="1:5" ht="14.25" thickBot="1" thickTop="1">
      <c r="A63" s="50"/>
      <c r="B63" s="4"/>
      <c r="C63" s="5"/>
      <c r="D63" s="9"/>
      <c r="E63" s="16"/>
    </row>
    <row r="64" spans="1:5" ht="17.25" thickBot="1" thickTop="1">
      <c r="A64" s="66" t="s">
        <v>107</v>
      </c>
      <c r="B64" s="2"/>
      <c r="C64" s="3"/>
      <c r="D64" s="15"/>
      <c r="E64" s="17"/>
    </row>
    <row r="65" spans="1:5" ht="14.25" thickBot="1" thickTop="1">
      <c r="A65" s="65" t="s">
        <v>108</v>
      </c>
      <c r="B65" s="4"/>
      <c r="C65" s="5"/>
      <c r="D65" s="9"/>
      <c r="E65" s="16"/>
    </row>
    <row r="66" spans="1:5" ht="14.25" thickBot="1" thickTop="1">
      <c r="A66" s="21" t="s">
        <v>109</v>
      </c>
      <c r="B66" s="4"/>
      <c r="C66" s="5"/>
      <c r="D66" s="9"/>
      <c r="E66" s="16"/>
    </row>
    <row r="67" spans="1:5" ht="14.25" thickBot="1" thickTop="1">
      <c r="A67" s="61" t="s">
        <v>110</v>
      </c>
      <c r="B67" s="4"/>
      <c r="C67" s="5"/>
      <c r="D67" s="9"/>
      <c r="E67" s="16"/>
    </row>
    <row r="68" spans="1:5" ht="27" thickBot="1" thickTop="1">
      <c r="A68" s="62" t="s">
        <v>111</v>
      </c>
      <c r="B68" s="6"/>
      <c r="C68" s="7"/>
      <c r="D68" s="12"/>
      <c r="E68" s="16"/>
    </row>
    <row r="69" ht="13.5" thickTop="1"/>
    <row r="72" ht="12.75">
      <c r="A72" s="82"/>
    </row>
    <row r="73" spans="1:5" ht="27.75">
      <c r="A73" s="125" t="s">
        <v>113</v>
      </c>
      <c r="B73" s="125"/>
      <c r="C73" s="125"/>
      <c r="D73" s="125"/>
      <c r="E73" s="125"/>
    </row>
    <row r="74" ht="12.75">
      <c r="A74" s="49" t="s">
        <v>57</v>
      </c>
    </row>
    <row r="76" ht="13.5" thickBot="1"/>
    <row r="77" spans="2:5" ht="14.25" thickBot="1" thickTop="1">
      <c r="B77" s="22" t="s">
        <v>53</v>
      </c>
      <c r="C77" s="23" t="s">
        <v>54</v>
      </c>
      <c r="E77" s="119" t="s">
        <v>112</v>
      </c>
    </row>
    <row r="78" spans="1:5" ht="16.5" thickTop="1">
      <c r="A78" s="28" t="s">
        <v>114</v>
      </c>
      <c r="B78" s="30"/>
      <c r="C78" s="31"/>
      <c r="D78" s="32"/>
      <c r="E78" s="13"/>
    </row>
    <row r="79" spans="1:5" ht="13.5" thickBot="1">
      <c r="A79" s="29" t="s">
        <v>115</v>
      </c>
      <c r="B79" s="26"/>
      <c r="C79" s="33"/>
      <c r="D79" s="25"/>
      <c r="E79" s="12"/>
    </row>
    <row r="80" spans="1:5" ht="13.5" thickTop="1">
      <c r="A80" s="24" t="s">
        <v>116</v>
      </c>
      <c r="B80" s="24"/>
      <c r="C80" s="24"/>
      <c r="D80" s="24" t="s">
        <v>121</v>
      </c>
      <c r="E80" s="24"/>
    </row>
    <row r="81" spans="1:5" ht="12.75">
      <c r="A81" s="9" t="s">
        <v>5</v>
      </c>
      <c r="B81" s="9"/>
      <c r="C81" s="9"/>
      <c r="D81" s="122" t="s">
        <v>122</v>
      </c>
      <c r="E81" s="9"/>
    </row>
    <row r="82" spans="1:5" ht="12.75">
      <c r="A82" s="9" t="s">
        <v>7</v>
      </c>
      <c r="B82" s="9"/>
      <c r="C82" s="9"/>
      <c r="D82" s="122"/>
      <c r="E82" s="9"/>
    </row>
    <row r="83" spans="1:5" ht="13.5" thickBot="1">
      <c r="A83" s="12" t="s">
        <v>6</v>
      </c>
      <c r="B83" s="12"/>
      <c r="C83" s="12"/>
      <c r="D83" s="126"/>
      <c r="E83" s="12"/>
    </row>
    <row r="84" spans="1:5" ht="14.25" thickBot="1" thickTop="1">
      <c r="A84" s="16" t="s">
        <v>78</v>
      </c>
      <c r="B84" s="16"/>
      <c r="C84" s="16"/>
      <c r="D84" s="27" t="s">
        <v>79</v>
      </c>
      <c r="E84" s="16"/>
    </row>
    <row r="85" spans="1:5" ht="14.25" thickBot="1" thickTop="1">
      <c r="A85" s="16" t="s">
        <v>117</v>
      </c>
      <c r="B85" s="16"/>
      <c r="C85" s="16"/>
      <c r="D85" s="16" t="s">
        <v>123</v>
      </c>
      <c r="E85" s="16"/>
    </row>
    <row r="86" spans="1:5" ht="14.25" thickBot="1" thickTop="1">
      <c r="A86" s="16" t="s">
        <v>118</v>
      </c>
      <c r="B86" s="16"/>
      <c r="C86" s="16"/>
      <c r="D86" s="16" t="s">
        <v>124</v>
      </c>
      <c r="E86" s="16"/>
    </row>
    <row r="87" spans="1:5" ht="14.25" thickBot="1" thickTop="1">
      <c r="A87" s="16" t="s">
        <v>119</v>
      </c>
      <c r="B87" s="16"/>
      <c r="C87" s="16"/>
      <c r="D87" s="16" t="s">
        <v>125</v>
      </c>
      <c r="E87" s="16"/>
    </row>
    <row r="88" spans="1:5" ht="14.25" thickBot="1" thickTop="1">
      <c r="A88" s="16" t="s">
        <v>120</v>
      </c>
      <c r="B88" s="16"/>
      <c r="C88" s="16"/>
      <c r="D88" s="27" t="s">
        <v>126</v>
      </c>
      <c r="E88" s="16"/>
    </row>
    <row r="89" spans="1:5" ht="14.25" thickBot="1" thickTop="1">
      <c r="A89" s="16" t="s">
        <v>104</v>
      </c>
      <c r="B89" s="16"/>
      <c r="C89" s="16"/>
      <c r="D89" s="16" t="s">
        <v>127</v>
      </c>
      <c r="E89" s="16"/>
    </row>
    <row r="90" ht="13.5" thickTop="1"/>
    <row r="94" spans="1:5" ht="27.75">
      <c r="A94" s="127" t="s">
        <v>23</v>
      </c>
      <c r="B94" s="127"/>
      <c r="C94" s="127"/>
      <c r="D94" s="127"/>
      <c r="E94" s="127"/>
    </row>
    <row r="95" ht="12.75">
      <c r="A95" s="49" t="s">
        <v>57</v>
      </c>
    </row>
    <row r="97" ht="13.5" thickBot="1"/>
    <row r="98" spans="2:5" ht="14.25" thickBot="1" thickTop="1">
      <c r="B98" s="22" t="s">
        <v>53</v>
      </c>
      <c r="C98" s="23" t="s">
        <v>54</v>
      </c>
      <c r="E98" s="119" t="s">
        <v>112</v>
      </c>
    </row>
    <row r="99" spans="1:5" ht="16.5" thickTop="1">
      <c r="A99" s="28" t="s">
        <v>114</v>
      </c>
      <c r="B99" s="30"/>
      <c r="C99" s="31"/>
      <c r="D99" s="32"/>
      <c r="E99" s="13"/>
    </row>
    <row r="100" spans="1:5" ht="13.5" thickBot="1">
      <c r="A100" s="29" t="s">
        <v>115</v>
      </c>
      <c r="B100" s="26"/>
      <c r="C100" s="33"/>
      <c r="D100" s="25"/>
      <c r="E100" s="12"/>
    </row>
    <row r="101" spans="1:5" ht="13.5" thickTop="1">
      <c r="A101" s="24" t="s">
        <v>116</v>
      </c>
      <c r="B101" s="24"/>
      <c r="C101" s="24"/>
      <c r="D101" s="24"/>
      <c r="E101" s="24"/>
    </row>
    <row r="102" spans="1:5" ht="12.75">
      <c r="A102" s="9" t="s">
        <v>9</v>
      </c>
      <c r="B102" s="9"/>
      <c r="C102" s="9"/>
      <c r="D102" s="122" t="s">
        <v>128</v>
      </c>
      <c r="E102" s="9"/>
    </row>
    <row r="103" spans="1:5" ht="13.5" thickBot="1">
      <c r="A103" s="9"/>
      <c r="B103" s="9"/>
      <c r="C103" s="9"/>
      <c r="D103" s="122"/>
      <c r="E103" s="9"/>
    </row>
    <row r="104" spans="1:5" ht="14.25" thickBot="1" thickTop="1">
      <c r="A104" s="16" t="s">
        <v>8</v>
      </c>
      <c r="B104" s="16"/>
      <c r="C104" s="16"/>
      <c r="D104" s="27" t="s">
        <v>129</v>
      </c>
      <c r="E104" s="16"/>
    </row>
    <row r="105" spans="1:5" ht="14.25" thickBot="1" thickTop="1">
      <c r="A105" s="16" t="s">
        <v>130</v>
      </c>
      <c r="B105" s="16"/>
      <c r="C105" s="16"/>
      <c r="D105" s="27" t="s">
        <v>131</v>
      </c>
      <c r="E105" s="16"/>
    </row>
    <row r="106" spans="1:5" ht="14.25" thickBot="1" thickTop="1">
      <c r="A106" s="16" t="s">
        <v>117</v>
      </c>
      <c r="B106" s="16"/>
      <c r="C106" s="16"/>
      <c r="D106" s="16" t="s">
        <v>10</v>
      </c>
      <c r="E106" s="16"/>
    </row>
    <row r="107" spans="1:5" ht="14.25" thickBot="1" thickTop="1">
      <c r="A107" s="16" t="s">
        <v>132</v>
      </c>
      <c r="B107" s="16"/>
      <c r="C107" s="16"/>
      <c r="D107" s="16" t="s">
        <v>124</v>
      </c>
      <c r="E107" s="16"/>
    </row>
    <row r="108" spans="1:5" ht="14.25" thickBot="1" thickTop="1">
      <c r="A108" s="16" t="s">
        <v>119</v>
      </c>
      <c r="B108" s="16"/>
      <c r="C108" s="16"/>
      <c r="D108" s="16" t="s">
        <v>133</v>
      </c>
      <c r="E108" s="16"/>
    </row>
    <row r="109" spans="1:5" ht="14.25" thickBot="1" thickTop="1">
      <c r="A109" s="16" t="s">
        <v>16</v>
      </c>
      <c r="B109" s="16"/>
      <c r="C109" s="16"/>
      <c r="D109" s="27" t="s">
        <v>126</v>
      </c>
      <c r="E109" s="16"/>
    </row>
    <row r="110" spans="1:5" ht="14.25" thickBot="1" thickTop="1">
      <c r="A110" s="16" t="s">
        <v>3</v>
      </c>
      <c r="B110" s="16"/>
      <c r="C110" s="16"/>
      <c r="D110" s="16" t="s">
        <v>127</v>
      </c>
      <c r="E110" s="16"/>
    </row>
    <row r="111" ht="13.5" thickTop="1"/>
    <row r="114" spans="1:5" ht="26.25">
      <c r="A114" s="123" t="s">
        <v>21</v>
      </c>
      <c r="B114" s="124"/>
      <c r="C114" s="124"/>
      <c r="D114" s="124"/>
      <c r="E114" s="124"/>
    </row>
    <row r="115" ht="12.75">
      <c r="A115" s="49" t="s">
        <v>57</v>
      </c>
    </row>
    <row r="117" ht="13.5" thickBot="1"/>
    <row r="118" spans="2:5" ht="14.25" thickBot="1" thickTop="1">
      <c r="B118" s="22" t="s">
        <v>53</v>
      </c>
      <c r="C118" s="23" t="s">
        <v>54</v>
      </c>
      <c r="E118" s="119" t="s">
        <v>112</v>
      </c>
    </row>
    <row r="119" spans="1:5" ht="16.5" thickTop="1">
      <c r="A119" s="28" t="s">
        <v>114</v>
      </c>
      <c r="B119" s="30"/>
      <c r="C119" s="31"/>
      <c r="D119" s="32"/>
      <c r="E119" s="13"/>
    </row>
    <row r="120" spans="1:5" ht="13.5" thickBot="1">
      <c r="A120" s="29" t="s">
        <v>115</v>
      </c>
      <c r="B120" s="26"/>
      <c r="C120" s="33"/>
      <c r="D120" s="25"/>
      <c r="E120" s="12"/>
    </row>
    <row r="121" spans="1:5" ht="14.25" thickBot="1" thickTop="1">
      <c r="A121" s="24" t="s">
        <v>134</v>
      </c>
      <c r="B121" s="24"/>
      <c r="C121" s="24"/>
      <c r="D121" s="24" t="s">
        <v>135</v>
      </c>
      <c r="E121" s="24"/>
    </row>
    <row r="122" spans="1:5" ht="27" thickBot="1" thickTop="1">
      <c r="A122" s="16" t="s">
        <v>75</v>
      </c>
      <c r="B122" s="16"/>
      <c r="C122" s="16"/>
      <c r="D122" s="27" t="s">
        <v>136</v>
      </c>
      <c r="E122" s="16"/>
    </row>
    <row r="123" spans="1:5" ht="27" thickBot="1" thickTop="1">
      <c r="A123" s="16" t="s">
        <v>11</v>
      </c>
      <c r="B123" s="16"/>
      <c r="C123" s="16"/>
      <c r="D123" s="27" t="s">
        <v>137</v>
      </c>
      <c r="E123" s="16"/>
    </row>
    <row r="124" spans="1:5" ht="14.25" thickBot="1" thickTop="1">
      <c r="A124" s="16" t="s">
        <v>132</v>
      </c>
      <c r="B124" s="16"/>
      <c r="C124" s="16"/>
      <c r="D124" s="16" t="s">
        <v>124</v>
      </c>
      <c r="E124" s="16"/>
    </row>
    <row r="125" spans="1:5" ht="14.25" thickBot="1" thickTop="1">
      <c r="A125" s="16" t="s">
        <v>119</v>
      </c>
      <c r="B125" s="16"/>
      <c r="C125" s="16"/>
      <c r="D125" s="16" t="s">
        <v>133</v>
      </c>
      <c r="E125" s="16"/>
    </row>
    <row r="126" spans="1:5" ht="14.25" thickBot="1" thickTop="1">
      <c r="A126" s="16" t="s">
        <v>16</v>
      </c>
      <c r="B126" s="16"/>
      <c r="C126" s="16"/>
      <c r="D126" s="27" t="s">
        <v>126</v>
      </c>
      <c r="E126" s="16"/>
    </row>
    <row r="127" spans="1:5" ht="14.25" thickBot="1" thickTop="1">
      <c r="A127" s="16" t="s">
        <v>3</v>
      </c>
      <c r="B127" s="16"/>
      <c r="C127" s="16"/>
      <c r="D127" s="16" t="s">
        <v>127</v>
      </c>
      <c r="E127" s="16"/>
    </row>
    <row r="128" ht="13.5" thickTop="1"/>
  </sheetData>
  <mergeCells count="6">
    <mergeCell ref="D102:D103"/>
    <mergeCell ref="A114:E114"/>
    <mergeCell ref="A6:E6"/>
    <mergeCell ref="A73:E73"/>
    <mergeCell ref="D81:D83"/>
    <mergeCell ref="A94:E94"/>
  </mergeCells>
  <hyperlinks>
    <hyperlink ref="D39" location="budget!A1" display="voir feuille budget"/>
    <hyperlink ref="D50" location="timetable!A1" display="voir feuille time table"/>
    <hyperlink ref="C2" location="Général!A6" display="ICI"/>
    <hyperlink ref="C3" location="Général!A89" display="ICI"/>
    <hyperlink ref="C4" location="Général!A111" display="ICI"/>
    <hyperlink ref="C5" location="Général!A130" display="ICI"/>
    <hyperlink ref="D51" location="timetable!A1" display="voir feuille time table"/>
  </hyperlinks>
  <printOptions/>
  <pageMargins left="0.75" right="0.75" top="1" bottom="1" header="0.4921259845" footer="0.4921259845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showGridLines="0" workbookViewId="0" topLeftCell="A1">
      <selection activeCell="A50" sqref="A50"/>
    </sheetView>
  </sheetViews>
  <sheetFormatPr defaultColWidth="11.421875" defaultRowHeight="12.75"/>
  <cols>
    <col min="1" max="1" width="22.28125" style="0" customWidth="1"/>
    <col min="4" max="4" width="13.28125" style="0" customWidth="1"/>
  </cols>
  <sheetData>
    <row r="1" spans="1:5" ht="27.75">
      <c r="A1" s="125" t="s">
        <v>22</v>
      </c>
      <c r="B1" s="125"/>
      <c r="C1" s="125"/>
      <c r="D1" s="125"/>
      <c r="E1" s="125"/>
    </row>
    <row r="2" ht="12.75">
      <c r="A2" s="49" t="s">
        <v>57</v>
      </c>
    </row>
    <row r="5" spans="1:2" ht="12.75">
      <c r="A5" s="40"/>
      <c r="B5" s="40"/>
    </row>
    <row r="6" spans="1:2" ht="12.75">
      <c r="A6" s="59" t="s">
        <v>146</v>
      </c>
      <c r="B6" s="40"/>
    </row>
    <row r="8" spans="1:4" ht="16.5" thickBot="1">
      <c r="A8" s="1" t="s">
        <v>138</v>
      </c>
      <c r="B8" s="48"/>
      <c r="C8" s="60">
        <v>70</v>
      </c>
      <c r="D8" s="40" t="s">
        <v>144</v>
      </c>
    </row>
    <row r="9" spans="1:5" ht="13.5" thickTop="1">
      <c r="A9" s="24" t="s">
        <v>58</v>
      </c>
      <c r="B9" s="43">
        <v>0.020833333333333332</v>
      </c>
      <c r="C9" s="44" t="s">
        <v>14</v>
      </c>
      <c r="D9" s="37"/>
      <c r="E9" s="35"/>
    </row>
    <row r="10" spans="1:5" ht="12.75">
      <c r="A10" s="9" t="s">
        <v>139</v>
      </c>
      <c r="B10" s="45">
        <v>0.003472222222222222</v>
      </c>
      <c r="C10" s="46" t="s">
        <v>14</v>
      </c>
      <c r="D10" s="38"/>
      <c r="E10" s="36"/>
    </row>
    <row r="11" spans="1:5" ht="12.75">
      <c r="A11" s="9" t="s">
        <v>140</v>
      </c>
      <c r="B11" s="45">
        <f>B10*C8</f>
        <v>0.24305555555555555</v>
      </c>
      <c r="C11" s="46" t="s">
        <v>14</v>
      </c>
      <c r="D11" s="38"/>
      <c r="E11" s="36"/>
    </row>
    <row r="12" spans="1:5" ht="12.75">
      <c r="A12" s="9" t="s">
        <v>141</v>
      </c>
      <c r="B12" s="47">
        <v>0.013888888888888888</v>
      </c>
      <c r="C12" s="46" t="s">
        <v>14</v>
      </c>
      <c r="D12" s="38"/>
      <c r="E12" s="36"/>
    </row>
    <row r="13" spans="1:5" ht="12.75">
      <c r="A13" s="9" t="s">
        <v>142</v>
      </c>
      <c r="B13" s="45">
        <v>0.020833333333333332</v>
      </c>
      <c r="C13" s="46" t="s">
        <v>14</v>
      </c>
      <c r="D13" s="38"/>
      <c r="E13" s="36"/>
    </row>
    <row r="14" spans="1:5" ht="12.75">
      <c r="A14" s="9" t="s">
        <v>143</v>
      </c>
      <c r="B14" s="45">
        <v>0.010416666666666666</v>
      </c>
      <c r="C14" s="46" t="s">
        <v>14</v>
      </c>
      <c r="D14" s="38"/>
      <c r="E14" s="36"/>
    </row>
    <row r="15" spans="1:5" ht="13.5" thickBot="1">
      <c r="A15" s="50"/>
      <c r="B15" s="45"/>
      <c r="C15" s="46"/>
      <c r="D15" s="38"/>
      <c r="E15" s="36"/>
    </row>
    <row r="16" spans="1:5" ht="17.25" thickBot="1" thickTop="1">
      <c r="A16" s="51" t="s">
        <v>153</v>
      </c>
      <c r="B16" s="52">
        <f>B9+B11+B12+B13+B14</f>
        <v>0.3090277777777778</v>
      </c>
      <c r="C16" s="53" t="s">
        <v>14</v>
      </c>
      <c r="D16" s="54"/>
      <c r="E16" s="55"/>
    </row>
    <row r="17" ht="13.5" thickTop="1"/>
    <row r="22" spans="1:4" ht="16.5" thickBot="1">
      <c r="A22" s="1" t="s">
        <v>15</v>
      </c>
      <c r="C22" s="60">
        <v>40</v>
      </c>
      <c r="D22" s="40" t="s">
        <v>144</v>
      </c>
    </row>
    <row r="23" spans="1:5" ht="13.5" thickTop="1">
      <c r="A23" s="24" t="s">
        <v>58</v>
      </c>
      <c r="B23" s="42">
        <v>0.020833333333333332</v>
      </c>
      <c r="C23" s="44" t="s">
        <v>19</v>
      </c>
      <c r="D23" s="37"/>
      <c r="E23" s="35"/>
    </row>
    <row r="24" spans="1:5" ht="12.75">
      <c r="A24" s="39" t="s">
        <v>147</v>
      </c>
      <c r="B24" s="41">
        <v>0.0004629629629629629</v>
      </c>
      <c r="C24" s="46" t="s">
        <v>19</v>
      </c>
      <c r="D24" s="38" t="s">
        <v>148</v>
      </c>
      <c r="E24" s="36"/>
    </row>
    <row r="25" spans="1:5" ht="12.75">
      <c r="A25" s="39" t="s">
        <v>149</v>
      </c>
      <c r="B25" s="41">
        <f>B24*C22</f>
        <v>0.018518518518518517</v>
      </c>
      <c r="C25" s="46" t="s">
        <v>19</v>
      </c>
      <c r="D25" s="38"/>
      <c r="E25" s="36"/>
    </row>
    <row r="26" spans="1:5" ht="12.75">
      <c r="A26" s="9" t="s">
        <v>150</v>
      </c>
      <c r="B26" s="41">
        <v>0.020833333333333332</v>
      </c>
      <c r="C26" s="46" t="s">
        <v>19</v>
      </c>
      <c r="D26" s="38"/>
      <c r="E26" s="36"/>
    </row>
    <row r="27" spans="1:5" ht="12.75">
      <c r="A27" s="9" t="s">
        <v>152</v>
      </c>
      <c r="B27" s="41">
        <v>0.001388888888888889</v>
      </c>
      <c r="C27" s="46" t="s">
        <v>19</v>
      </c>
      <c r="D27" s="56" t="s">
        <v>154</v>
      </c>
      <c r="E27" s="57"/>
    </row>
    <row r="28" spans="1:5" ht="12.75">
      <c r="A28" s="9" t="s">
        <v>151</v>
      </c>
      <c r="B28" s="41">
        <f>E28*B27</f>
        <v>0.022222222222222223</v>
      </c>
      <c r="C28" s="46" t="s">
        <v>19</v>
      </c>
      <c r="D28" s="38" t="s">
        <v>18</v>
      </c>
      <c r="E28" s="36">
        <v>16</v>
      </c>
    </row>
    <row r="29" spans="1:5" ht="12.75">
      <c r="A29" s="9" t="s">
        <v>142</v>
      </c>
      <c r="B29" s="41">
        <v>0.010416666666666666</v>
      </c>
      <c r="C29" s="46" t="s">
        <v>19</v>
      </c>
      <c r="D29" s="38"/>
      <c r="E29" s="36"/>
    </row>
    <row r="30" spans="1:5" ht="12.75">
      <c r="A30" s="9" t="s">
        <v>143</v>
      </c>
      <c r="B30" s="41">
        <v>0.010416666666666666</v>
      </c>
      <c r="C30" s="46" t="s">
        <v>19</v>
      </c>
      <c r="D30" s="38"/>
      <c r="E30" s="36"/>
    </row>
    <row r="31" spans="1:5" ht="13.5" thickBot="1">
      <c r="A31" s="50"/>
      <c r="B31" s="41"/>
      <c r="C31" s="34"/>
      <c r="D31" s="38"/>
      <c r="E31" s="36"/>
    </row>
    <row r="32" spans="1:5" ht="17.25" thickBot="1" thickTop="1">
      <c r="A32" s="51" t="s">
        <v>153</v>
      </c>
      <c r="B32" s="58">
        <f>B23+B28+B29+B30+B25+B26</f>
        <v>0.10324074074074073</v>
      </c>
      <c r="C32" s="53" t="s">
        <v>19</v>
      </c>
      <c r="D32" s="54"/>
      <c r="E32" s="55"/>
    </row>
    <row r="33" ht="13.5" thickTop="1"/>
    <row r="37" spans="1:4" ht="16.5" thickBot="1">
      <c r="A37" s="1" t="s">
        <v>13</v>
      </c>
      <c r="C37" s="60">
        <v>30</v>
      </c>
      <c r="D37" s="40" t="s">
        <v>144</v>
      </c>
    </row>
    <row r="38" spans="1:5" ht="13.5" thickTop="1">
      <c r="A38" s="24" t="s">
        <v>58</v>
      </c>
      <c r="B38" s="42">
        <v>0.020833333333333332</v>
      </c>
      <c r="C38" s="44" t="s">
        <v>19</v>
      </c>
      <c r="D38" s="37"/>
      <c r="E38" s="35"/>
    </row>
    <row r="39" spans="1:5" ht="12.75">
      <c r="A39" s="9" t="s">
        <v>139</v>
      </c>
      <c r="B39" s="41">
        <v>0.002777777777777778</v>
      </c>
      <c r="C39" s="46" t="s">
        <v>19</v>
      </c>
      <c r="D39" s="38"/>
      <c r="E39" s="36"/>
    </row>
    <row r="40" spans="1:5" ht="12.75">
      <c r="A40" s="9" t="s">
        <v>140</v>
      </c>
      <c r="B40" s="41">
        <f>B39*C37</f>
        <v>0.08333333333333334</v>
      </c>
      <c r="C40" s="46" t="s">
        <v>19</v>
      </c>
      <c r="D40" s="38"/>
      <c r="E40" s="36"/>
    </row>
    <row r="41" spans="1:5" ht="12.75">
      <c r="A41" s="9" t="s">
        <v>142</v>
      </c>
      <c r="B41" s="41">
        <v>0.010416666666666666</v>
      </c>
      <c r="C41" s="46" t="s">
        <v>19</v>
      </c>
      <c r="D41" s="38"/>
      <c r="E41" s="36"/>
    </row>
    <row r="42" spans="1:5" ht="12.75">
      <c r="A42" s="9" t="s">
        <v>143</v>
      </c>
      <c r="B42" s="41">
        <v>0.010416666666666666</v>
      </c>
      <c r="C42" s="46" t="s">
        <v>19</v>
      </c>
      <c r="D42" s="38"/>
      <c r="E42" s="36"/>
    </row>
    <row r="43" spans="1:5" ht="13.5" thickBot="1">
      <c r="A43" s="50"/>
      <c r="B43" s="34"/>
      <c r="C43" s="34"/>
      <c r="D43" s="38"/>
      <c r="E43" s="36"/>
    </row>
    <row r="44" spans="1:5" ht="17.25" thickBot="1" thickTop="1">
      <c r="A44" s="51" t="s">
        <v>153</v>
      </c>
      <c r="B44" s="58">
        <f>B38+B40+B41+B42</f>
        <v>0.125</v>
      </c>
      <c r="C44" s="53" t="s">
        <v>19</v>
      </c>
      <c r="D44" s="54"/>
      <c r="E44" s="55"/>
    </row>
    <row r="45" ht="13.5" thickTop="1"/>
    <row r="50" ht="15.75">
      <c r="A50" s="70" t="s">
        <v>145</v>
      </c>
    </row>
  </sheetData>
  <sheetProtection selectLockedCells="1"/>
  <mergeCells count="1">
    <mergeCell ref="A1:E1"/>
  </mergeCells>
  <hyperlinks>
    <hyperlink ref="A50" location="INTRODUCTION!A1" display="RETOUR SOMMAIRE"/>
  </hyperlinks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A1:I31"/>
  <sheetViews>
    <sheetView showGridLines="0" zoomScale="90" zoomScaleNormal="90" workbookViewId="0" topLeftCell="A1">
      <selection activeCell="H24" sqref="H24"/>
    </sheetView>
  </sheetViews>
  <sheetFormatPr defaultColWidth="11.421875" defaultRowHeight="12.75"/>
  <cols>
    <col min="2" max="2" width="30.00390625" style="0" customWidth="1"/>
    <col min="3" max="3" width="12.140625" style="0" bestFit="1" customWidth="1"/>
    <col min="4" max="5" width="12.7109375" style="0" bestFit="1" customWidth="1"/>
    <col min="6" max="6" width="18.421875" style="0" customWidth="1"/>
    <col min="7" max="7" width="12.140625" style="0" bestFit="1" customWidth="1"/>
    <col min="9" max="9" width="12.140625" style="0" bestFit="1" customWidth="1"/>
  </cols>
  <sheetData>
    <row r="1" spans="1:9" ht="27.75">
      <c r="A1" s="125" t="s">
        <v>25</v>
      </c>
      <c r="B1" s="125"/>
      <c r="C1" s="125"/>
      <c r="D1" s="125"/>
      <c r="E1" s="128"/>
      <c r="F1" s="128"/>
      <c r="G1" s="128"/>
      <c r="H1" s="128"/>
      <c r="I1" s="128"/>
    </row>
    <row r="2" ht="12.75">
      <c r="A2" s="49" t="s">
        <v>57</v>
      </c>
    </row>
    <row r="4" ht="12.75">
      <c r="A4" s="40"/>
    </row>
    <row r="5" ht="12.75">
      <c r="A5" s="113"/>
    </row>
    <row r="6" ht="6" customHeight="1" thickBot="1"/>
    <row r="7" spans="2:9" ht="14.25" thickBot="1" thickTop="1">
      <c r="B7" s="129" t="s">
        <v>26</v>
      </c>
      <c r="C7" s="130"/>
      <c r="D7" s="130"/>
      <c r="E7" s="131"/>
      <c r="F7" s="129" t="s">
        <v>27</v>
      </c>
      <c r="G7" s="130"/>
      <c r="H7" s="130"/>
      <c r="I7" s="131"/>
    </row>
    <row r="8" spans="2:9" ht="13.5" thickTop="1">
      <c r="B8" s="89"/>
      <c r="C8" s="90" t="s">
        <v>155</v>
      </c>
      <c r="D8" s="91" t="s">
        <v>156</v>
      </c>
      <c r="E8" s="92" t="s">
        <v>157</v>
      </c>
      <c r="F8" s="93"/>
      <c r="G8" s="90" t="s">
        <v>155</v>
      </c>
      <c r="H8" s="91" t="s">
        <v>156</v>
      </c>
      <c r="I8" s="92" t="s">
        <v>157</v>
      </c>
    </row>
    <row r="9" spans="2:9" ht="12.75">
      <c r="B9" s="94" t="s">
        <v>28</v>
      </c>
      <c r="C9" s="95"/>
      <c r="D9" s="96"/>
      <c r="E9" s="97"/>
      <c r="F9" s="98" t="s">
        <v>30</v>
      </c>
      <c r="G9" s="95"/>
      <c r="H9" s="96"/>
      <c r="I9" s="97"/>
    </row>
    <row r="10" spans="2:9" ht="12.75">
      <c r="B10" s="94" t="s">
        <v>176</v>
      </c>
      <c r="C10" s="95"/>
      <c r="D10" s="96"/>
      <c r="E10" s="97"/>
      <c r="F10" s="93" t="s">
        <v>35</v>
      </c>
      <c r="G10" s="85"/>
      <c r="H10" s="86"/>
      <c r="I10" s="99">
        <f>SUM(G10*H10)</f>
        <v>0</v>
      </c>
    </row>
    <row r="11" spans="2:9" ht="12.75">
      <c r="B11" s="100" t="s">
        <v>158</v>
      </c>
      <c r="C11" s="95"/>
      <c r="D11" s="96"/>
      <c r="E11" s="97"/>
      <c r="F11" s="101" t="s">
        <v>15</v>
      </c>
      <c r="G11" s="85"/>
      <c r="H11" s="86"/>
      <c r="I11" s="99">
        <f aca="true" t="shared" si="0" ref="I11:I17">SUM(G11*H11)</f>
        <v>0</v>
      </c>
    </row>
    <row r="12" spans="2:9" ht="12.75">
      <c r="B12" s="89" t="s">
        <v>29</v>
      </c>
      <c r="C12" s="85"/>
      <c r="D12" s="86"/>
      <c r="E12" s="99">
        <f aca="true" t="shared" si="1" ref="E12:E17">C12*D12</f>
        <v>0</v>
      </c>
      <c r="F12" s="101" t="s">
        <v>13</v>
      </c>
      <c r="G12" s="85"/>
      <c r="H12" s="86"/>
      <c r="I12" s="99">
        <f t="shared" si="0"/>
        <v>0</v>
      </c>
    </row>
    <row r="13" spans="2:9" ht="12.75">
      <c r="B13" s="89" t="s">
        <v>159</v>
      </c>
      <c r="C13" s="85"/>
      <c r="D13" s="86"/>
      <c r="E13" s="99">
        <f t="shared" si="1"/>
        <v>0</v>
      </c>
      <c r="F13" s="93"/>
      <c r="G13" s="85"/>
      <c r="H13" s="86"/>
      <c r="I13" s="99">
        <f t="shared" si="0"/>
        <v>0</v>
      </c>
    </row>
    <row r="14" spans="2:9" ht="12.75">
      <c r="B14" s="89" t="s">
        <v>160</v>
      </c>
      <c r="C14" s="85"/>
      <c r="D14" s="86"/>
      <c r="E14" s="99">
        <f t="shared" si="1"/>
        <v>0</v>
      </c>
      <c r="F14" s="93"/>
      <c r="G14" s="85"/>
      <c r="H14" s="86"/>
      <c r="I14" s="99">
        <f t="shared" si="0"/>
        <v>0</v>
      </c>
    </row>
    <row r="15" spans="2:9" ht="12.75">
      <c r="B15" s="89" t="s">
        <v>161</v>
      </c>
      <c r="C15" s="85">
        <v>40</v>
      </c>
      <c r="D15" s="86">
        <v>8</v>
      </c>
      <c r="E15" s="99">
        <f t="shared" si="1"/>
        <v>320</v>
      </c>
      <c r="F15" s="102"/>
      <c r="G15" s="85"/>
      <c r="H15" s="86"/>
      <c r="I15" s="99">
        <f t="shared" si="0"/>
        <v>0</v>
      </c>
    </row>
    <row r="16" spans="2:9" ht="12.75">
      <c r="B16" s="89" t="s">
        <v>162</v>
      </c>
      <c r="C16" s="85"/>
      <c r="D16" s="86"/>
      <c r="E16" s="99">
        <f t="shared" si="1"/>
        <v>0</v>
      </c>
      <c r="F16" s="93"/>
      <c r="G16" s="85"/>
      <c r="H16" s="86"/>
      <c r="I16" s="99">
        <f t="shared" si="0"/>
        <v>0</v>
      </c>
    </row>
    <row r="17" spans="2:9" ht="13.5" thickBot="1">
      <c r="B17" s="89" t="s">
        <v>163</v>
      </c>
      <c r="C17" s="87">
        <v>400</v>
      </c>
      <c r="D17" s="88">
        <v>2</v>
      </c>
      <c r="E17" s="99">
        <f t="shared" si="1"/>
        <v>800</v>
      </c>
      <c r="F17" s="93"/>
      <c r="G17" s="87"/>
      <c r="H17" s="88"/>
      <c r="I17" s="99">
        <f t="shared" si="0"/>
        <v>0</v>
      </c>
    </row>
    <row r="18" spans="2:9" ht="17.25" thickBot="1" thickTop="1">
      <c r="B18" s="103" t="s">
        <v>32</v>
      </c>
      <c r="C18" s="120"/>
      <c r="D18" s="121"/>
      <c r="E18" s="104">
        <f>SUM(E12:E17)</f>
        <v>1120</v>
      </c>
      <c r="F18" s="105" t="s">
        <v>32</v>
      </c>
      <c r="G18" s="120"/>
      <c r="H18" s="121"/>
      <c r="I18" s="106">
        <f>SUM(I10:I17)</f>
        <v>0</v>
      </c>
    </row>
    <row r="19" spans="2:9" ht="13.5" thickTop="1">
      <c r="B19" s="89" t="s">
        <v>175</v>
      </c>
      <c r="C19" s="85">
        <v>200</v>
      </c>
      <c r="D19" s="86">
        <v>1</v>
      </c>
      <c r="E19" s="99">
        <f>SUM(C19*D19)</f>
        <v>200</v>
      </c>
      <c r="F19" s="98" t="s">
        <v>31</v>
      </c>
      <c r="G19" s="95"/>
      <c r="H19" s="96"/>
      <c r="I19" s="97"/>
    </row>
    <row r="20" spans="2:9" ht="12.75">
      <c r="B20" s="94" t="s">
        <v>168</v>
      </c>
      <c r="C20" s="95"/>
      <c r="D20" s="96"/>
      <c r="E20" s="97"/>
      <c r="F20" s="93"/>
      <c r="G20" s="85"/>
      <c r="H20" s="86"/>
      <c r="I20" s="99">
        <f>SUM(G20*H20)</f>
        <v>0</v>
      </c>
    </row>
    <row r="21" spans="2:9" ht="12.75">
      <c r="B21" s="89" t="s">
        <v>164</v>
      </c>
      <c r="C21" s="85"/>
      <c r="D21" s="86"/>
      <c r="E21" s="99">
        <f>SUM(C21*D21)</f>
        <v>0</v>
      </c>
      <c r="F21" s="93"/>
      <c r="G21" s="85"/>
      <c r="H21" s="86"/>
      <c r="I21" s="99">
        <f>SUM(G21*H21)</f>
        <v>0</v>
      </c>
    </row>
    <row r="22" spans="2:9" ht="12.75">
      <c r="B22" s="89" t="s">
        <v>165</v>
      </c>
      <c r="C22" s="85"/>
      <c r="D22" s="86"/>
      <c r="E22" s="99">
        <f>SUM(C22*D22)</f>
        <v>0</v>
      </c>
      <c r="F22" s="93"/>
      <c r="G22" s="85"/>
      <c r="H22" s="86"/>
      <c r="I22" s="99">
        <f>SUM(G22*H22)</f>
        <v>0</v>
      </c>
    </row>
    <row r="23" spans="2:9" ht="12.75">
      <c r="B23" s="89" t="s">
        <v>166</v>
      </c>
      <c r="C23" s="85"/>
      <c r="D23" s="86"/>
      <c r="E23" s="99">
        <f>SUM(C23*D23)</f>
        <v>0</v>
      </c>
      <c r="F23" s="98" t="s">
        <v>169</v>
      </c>
      <c r="G23" s="85"/>
      <c r="H23" s="86"/>
      <c r="I23" s="99"/>
    </row>
    <row r="24" spans="2:9" ht="12.75">
      <c r="B24" s="89" t="s">
        <v>167</v>
      </c>
      <c r="C24" s="85"/>
      <c r="D24" s="86"/>
      <c r="E24" s="99">
        <f>SUM(C24*D24)</f>
        <v>0</v>
      </c>
      <c r="F24" s="93" t="s">
        <v>170</v>
      </c>
      <c r="G24" s="85"/>
      <c r="H24" s="86"/>
      <c r="I24" s="99">
        <f>SUM(G24*H24)</f>
        <v>0</v>
      </c>
    </row>
    <row r="25" spans="2:9" ht="13.5" thickBot="1">
      <c r="B25" s="89" t="s">
        <v>168</v>
      </c>
      <c r="C25" s="87"/>
      <c r="D25" s="88"/>
      <c r="E25" s="99">
        <f>SUM(C25*D25)</f>
        <v>0</v>
      </c>
      <c r="F25" s="93" t="s">
        <v>171</v>
      </c>
      <c r="G25" s="87"/>
      <c r="H25" s="88"/>
      <c r="I25" s="99">
        <f>SUM(G25*H25)</f>
        <v>0</v>
      </c>
    </row>
    <row r="26" spans="2:9" ht="17.25" thickBot="1" thickTop="1">
      <c r="B26" s="107" t="s">
        <v>33</v>
      </c>
      <c r="C26" s="120"/>
      <c r="D26" s="121"/>
      <c r="E26" s="108">
        <f>SUM(E21:E25)+E19</f>
        <v>200</v>
      </c>
      <c r="F26" s="105" t="s">
        <v>33</v>
      </c>
      <c r="G26" s="120"/>
      <c r="H26" s="121"/>
      <c r="I26" s="108">
        <f>SUM(I20:I25)</f>
        <v>0</v>
      </c>
    </row>
    <row r="27" spans="2:9" ht="13.5" thickTop="1">
      <c r="B27" s="142" t="s">
        <v>34</v>
      </c>
      <c r="C27" s="132">
        <f>SUM(E18+E26)</f>
        <v>1320</v>
      </c>
      <c r="D27" s="133"/>
      <c r="E27" s="134"/>
      <c r="F27" s="142" t="s">
        <v>34</v>
      </c>
      <c r="G27" s="132">
        <f>SUM(I18+I26)</f>
        <v>0</v>
      </c>
      <c r="H27" s="133"/>
      <c r="I27" s="134"/>
    </row>
    <row r="28" spans="2:9" ht="13.5" thickBot="1">
      <c r="B28" s="143"/>
      <c r="C28" s="135"/>
      <c r="D28" s="136"/>
      <c r="E28" s="137"/>
      <c r="F28" s="143"/>
      <c r="G28" s="135"/>
      <c r="H28" s="136"/>
      <c r="I28" s="137"/>
    </row>
    <row r="29" spans="2:8" ht="27" thickTop="1">
      <c r="B29" s="84" t="str">
        <f>IF(C27&lt;=G27,"","Loss = :")</f>
        <v>Loss = :</v>
      </c>
      <c r="C29" s="140">
        <f>IF(C27&lt;=G27,"",C27-G27)</f>
        <v>1320</v>
      </c>
      <c r="D29" s="141"/>
      <c r="F29" s="83">
        <f>IF(G27&lt;=C27,"","Profit =  :")</f>
      </c>
      <c r="G29" s="138">
        <f>IF(G27&lt;=C27,"",G27-C27)</f>
      </c>
      <c r="H29" s="139"/>
    </row>
    <row r="30" spans="2:8" ht="26.25">
      <c r="B30" s="84"/>
      <c r="C30" s="109"/>
      <c r="D30" s="110"/>
      <c r="F30" s="83"/>
      <c r="G30" s="111"/>
      <c r="H30" s="112"/>
    </row>
    <row r="31" ht="15.75">
      <c r="A31" s="70" t="s">
        <v>145</v>
      </c>
    </row>
  </sheetData>
  <sheetProtection selectLockedCells="1"/>
  <mergeCells count="9">
    <mergeCell ref="G29:H29"/>
    <mergeCell ref="C29:D29"/>
    <mergeCell ref="B27:B28"/>
    <mergeCell ref="F27:F28"/>
    <mergeCell ref="A1:I1"/>
    <mergeCell ref="F7:I7"/>
    <mergeCell ref="B7:E7"/>
    <mergeCell ref="C27:E28"/>
    <mergeCell ref="G27:I28"/>
  </mergeCells>
  <hyperlinks>
    <hyperlink ref="A31" location="INTRODUCTION!A1" display="RETOUR SOMMAIRE"/>
  </hyperlink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vuvankha</cp:lastModifiedBy>
  <dcterms:created xsi:type="dcterms:W3CDTF">2004-06-09T10:34:51Z</dcterms:created>
  <dcterms:modified xsi:type="dcterms:W3CDTF">2004-07-29T08:43:23Z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